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as\Downloads\"/>
    </mc:Choice>
  </mc:AlternateContent>
  <xr:revisionPtr revIDLastSave="0" documentId="13_ncr:1_{BA869B78-3565-4CC1-A1AA-8C998C7625A4}" xr6:coauthVersionLast="47" xr6:coauthVersionMax="47" xr10:uidLastSave="{00000000-0000-0000-0000-000000000000}"/>
  <bookViews>
    <workbookView xWindow="-120" yWindow="-120" windowWidth="29040" windowHeight="15720" activeTab="1" xr2:uid="{8729F350-1BE9-49A0-A431-D7AFFB73C7E0}"/>
  </bookViews>
  <sheets>
    <sheet name="Příjmy" sheetId="3" r:id="rId1"/>
    <sheet name="Výdaje" sheetId="2" r:id="rId2"/>
    <sheet name="Financování" sheetId="1" r:id="rId3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184" i="2"/>
  <c r="G184" i="2"/>
  <c r="F184" i="2"/>
  <c r="E184" i="2"/>
  <c r="D184" i="2"/>
  <c r="H148" i="2"/>
  <c r="D148" i="2"/>
  <c r="H38" i="2"/>
  <c r="I38" i="2" s="1"/>
  <c r="H44" i="2"/>
  <c r="H46" i="2" s="1"/>
  <c r="H26" i="2"/>
  <c r="G7" i="1"/>
  <c r="F7" i="1"/>
  <c r="E7" i="1"/>
  <c r="D7" i="1"/>
  <c r="G5" i="1"/>
  <c r="F5" i="1"/>
  <c r="E5" i="1"/>
  <c r="D5" i="1"/>
  <c r="H236" i="2"/>
  <c r="G236" i="2"/>
  <c r="F236" i="2"/>
  <c r="E236" i="2"/>
  <c r="D236" i="2"/>
  <c r="H232" i="2"/>
  <c r="G232" i="2"/>
  <c r="F232" i="2"/>
  <c r="E232" i="2"/>
  <c r="D232" i="2"/>
  <c r="H230" i="2"/>
  <c r="G230" i="2"/>
  <c r="F230" i="2"/>
  <c r="E230" i="2"/>
  <c r="D230" i="2"/>
  <c r="H227" i="2"/>
  <c r="G227" i="2"/>
  <c r="F227" i="2"/>
  <c r="E227" i="2"/>
  <c r="D227" i="2"/>
  <c r="H198" i="2"/>
  <c r="G198" i="2"/>
  <c r="F198" i="2"/>
  <c r="E198" i="2"/>
  <c r="D198" i="2"/>
  <c r="H193" i="2"/>
  <c r="G193" i="2"/>
  <c r="F193" i="2"/>
  <c r="E193" i="2"/>
  <c r="D193" i="2"/>
  <c r="H170" i="2"/>
  <c r="G170" i="2"/>
  <c r="F170" i="2"/>
  <c r="E170" i="2"/>
  <c r="D170" i="2"/>
  <c r="H167" i="2"/>
  <c r="G167" i="2"/>
  <c r="F167" i="2"/>
  <c r="E167" i="2"/>
  <c r="D167" i="2"/>
  <c r="H165" i="2"/>
  <c r="G165" i="2"/>
  <c r="F165" i="2"/>
  <c r="E165" i="2"/>
  <c r="D165" i="2"/>
  <c r="H163" i="2"/>
  <c r="G163" i="2"/>
  <c r="F163" i="2"/>
  <c r="E163" i="2"/>
  <c r="D163" i="2"/>
  <c r="G148" i="2"/>
  <c r="F148" i="2"/>
  <c r="E148" i="2"/>
  <c r="H144" i="2"/>
  <c r="G144" i="2"/>
  <c r="F144" i="2"/>
  <c r="E144" i="2"/>
  <c r="D144" i="2"/>
  <c r="H141" i="2"/>
  <c r="G141" i="2"/>
  <c r="F141" i="2"/>
  <c r="E141" i="2"/>
  <c r="D141" i="2"/>
  <c r="H139" i="2"/>
  <c r="G139" i="2"/>
  <c r="F139" i="2"/>
  <c r="E139" i="2"/>
  <c r="D139" i="2"/>
  <c r="H125" i="2"/>
  <c r="G125" i="2"/>
  <c r="F125" i="2"/>
  <c r="E125" i="2"/>
  <c r="D125" i="2"/>
  <c r="H123" i="2"/>
  <c r="G123" i="2"/>
  <c r="F123" i="2"/>
  <c r="E123" i="2"/>
  <c r="D123" i="2"/>
  <c r="H117" i="2"/>
  <c r="G117" i="2"/>
  <c r="F117" i="2"/>
  <c r="E117" i="2"/>
  <c r="D117" i="2"/>
  <c r="H112" i="2"/>
  <c r="G112" i="2"/>
  <c r="F112" i="2"/>
  <c r="E112" i="2"/>
  <c r="D112" i="2"/>
  <c r="H99" i="2"/>
  <c r="G99" i="2"/>
  <c r="F99" i="2"/>
  <c r="E99" i="2"/>
  <c r="D99" i="2"/>
  <c r="H97" i="2"/>
  <c r="G97" i="2"/>
  <c r="F97" i="2"/>
  <c r="E97" i="2"/>
  <c r="D97" i="2"/>
  <c r="H91" i="2"/>
  <c r="G91" i="2"/>
  <c r="F91" i="2"/>
  <c r="E91" i="2"/>
  <c r="D91" i="2"/>
  <c r="H89" i="2"/>
  <c r="G89" i="2"/>
  <c r="F89" i="2"/>
  <c r="E89" i="2"/>
  <c r="D89" i="2"/>
  <c r="H83" i="2"/>
  <c r="G83" i="2"/>
  <c r="F83" i="2"/>
  <c r="E83" i="2"/>
  <c r="D83" i="2"/>
  <c r="H80" i="2"/>
  <c r="G80" i="2"/>
  <c r="F80" i="2"/>
  <c r="E80" i="2"/>
  <c r="D80" i="2"/>
  <c r="H78" i="2"/>
  <c r="G78" i="2"/>
  <c r="F78" i="2"/>
  <c r="E78" i="2"/>
  <c r="D78" i="2"/>
  <c r="H76" i="2"/>
  <c r="G76" i="2"/>
  <c r="F76" i="2"/>
  <c r="E76" i="2"/>
  <c r="D76" i="2"/>
  <c r="H73" i="2"/>
  <c r="G73" i="2"/>
  <c r="F73" i="2"/>
  <c r="E73" i="2"/>
  <c r="D73" i="2"/>
  <c r="H63" i="2"/>
  <c r="I63" i="2" s="1"/>
  <c r="G63" i="2"/>
  <c r="F63" i="2"/>
  <c r="E63" i="2"/>
  <c r="D63" i="2"/>
  <c r="G46" i="2"/>
  <c r="F46" i="2"/>
  <c r="E46" i="2"/>
  <c r="D46" i="2"/>
  <c r="G41" i="2"/>
  <c r="F41" i="2"/>
  <c r="E41" i="2"/>
  <c r="D41" i="2"/>
  <c r="H35" i="2"/>
  <c r="G35" i="2"/>
  <c r="F35" i="2"/>
  <c r="E35" i="2"/>
  <c r="D35" i="2"/>
  <c r="H31" i="2"/>
  <c r="G31" i="2"/>
  <c r="F31" i="2"/>
  <c r="E31" i="2"/>
  <c r="D31" i="2"/>
  <c r="G26" i="2"/>
  <c r="F26" i="2"/>
  <c r="E26" i="2"/>
  <c r="D26" i="2"/>
  <c r="H21" i="2"/>
  <c r="G21" i="2"/>
  <c r="F21" i="2"/>
  <c r="E21" i="2"/>
  <c r="D21" i="2"/>
  <c r="H19" i="2"/>
  <c r="G19" i="2"/>
  <c r="F19" i="2"/>
  <c r="E19" i="2"/>
  <c r="D19" i="2"/>
  <c r="H16" i="2"/>
  <c r="G16" i="2"/>
  <c r="F16" i="2"/>
  <c r="E16" i="2"/>
  <c r="D16" i="2"/>
  <c r="H10" i="2"/>
  <c r="G10" i="2"/>
  <c r="F10" i="2"/>
  <c r="E10" i="2"/>
  <c r="D10" i="2"/>
  <c r="H8" i="2"/>
  <c r="G8" i="2"/>
  <c r="F8" i="2"/>
  <c r="E8" i="2"/>
  <c r="D8" i="2"/>
  <c r="H4" i="2"/>
  <c r="G4" i="2"/>
  <c r="F4" i="2"/>
  <c r="E4" i="2"/>
  <c r="D4" i="2"/>
  <c r="G74" i="3"/>
  <c r="F74" i="3"/>
  <c r="E74" i="3"/>
  <c r="D74" i="3"/>
  <c r="H72" i="3"/>
  <c r="G72" i="3"/>
  <c r="F72" i="3"/>
  <c r="E72" i="3"/>
  <c r="D72" i="3"/>
  <c r="H70" i="3"/>
  <c r="G70" i="3"/>
  <c r="F70" i="3"/>
  <c r="E70" i="3"/>
  <c r="D70" i="3"/>
  <c r="H68" i="3"/>
  <c r="G68" i="3"/>
  <c r="F68" i="3"/>
  <c r="E68" i="3"/>
  <c r="D68" i="3"/>
  <c r="H66" i="3"/>
  <c r="G66" i="3"/>
  <c r="F66" i="3"/>
  <c r="E66" i="3"/>
  <c r="D66" i="3"/>
  <c r="H64" i="3"/>
  <c r="G64" i="3"/>
  <c r="F64" i="3"/>
  <c r="E64" i="3"/>
  <c r="D64" i="3"/>
  <c r="H61" i="3"/>
  <c r="G61" i="3"/>
  <c r="F61" i="3"/>
  <c r="E61" i="3"/>
  <c r="D61" i="3"/>
  <c r="H58" i="3"/>
  <c r="G58" i="3"/>
  <c r="F58" i="3"/>
  <c r="E58" i="3"/>
  <c r="D58" i="3"/>
  <c r="H50" i="3"/>
  <c r="G50" i="3"/>
  <c r="F50" i="3"/>
  <c r="E50" i="3"/>
  <c r="D50" i="3"/>
  <c r="H48" i="3"/>
  <c r="G48" i="3"/>
  <c r="F48" i="3"/>
  <c r="E48" i="3"/>
  <c r="D48" i="3"/>
  <c r="H46" i="3"/>
  <c r="G46" i="3"/>
  <c r="F46" i="3"/>
  <c r="E46" i="3"/>
  <c r="D46" i="3"/>
  <c r="H44" i="3"/>
  <c r="G44" i="3"/>
  <c r="F44" i="3"/>
  <c r="E44" i="3"/>
  <c r="D44" i="3"/>
  <c r="H40" i="3"/>
  <c r="G40" i="3"/>
  <c r="F40" i="3"/>
  <c r="E40" i="3"/>
  <c r="D40" i="3"/>
  <c r="H38" i="3"/>
  <c r="G38" i="3"/>
  <c r="F38" i="3"/>
  <c r="E38" i="3"/>
  <c r="D38" i="3"/>
  <c r="H36" i="3"/>
  <c r="G36" i="3"/>
  <c r="F36" i="3"/>
  <c r="E36" i="3"/>
  <c r="D36" i="3"/>
  <c r="H34" i="3"/>
  <c r="G34" i="3"/>
  <c r="F34" i="3"/>
  <c r="E34" i="3"/>
  <c r="D34" i="3"/>
  <c r="H32" i="3"/>
  <c r="G32" i="3"/>
  <c r="F32" i="3"/>
  <c r="E32" i="3"/>
  <c r="D32" i="3"/>
  <c r="H30" i="3"/>
  <c r="G30" i="3"/>
  <c r="F30" i="3"/>
  <c r="E30" i="3"/>
  <c r="D30" i="3"/>
  <c r="H28" i="3"/>
  <c r="G28" i="3"/>
  <c r="F28" i="3"/>
  <c r="E28" i="3"/>
  <c r="D28" i="3"/>
  <c r="H26" i="3"/>
  <c r="G26" i="3"/>
  <c r="F26" i="3"/>
  <c r="E26" i="3"/>
  <c r="D26" i="3"/>
  <c r="H24" i="3"/>
  <c r="G24" i="3"/>
  <c r="F24" i="3"/>
  <c r="E24" i="3"/>
  <c r="D24" i="3"/>
  <c r="H41" i="2" l="1"/>
  <c r="H238" i="2"/>
  <c r="I44" i="2"/>
  <c r="F238" i="2"/>
  <c r="G238" i="2"/>
  <c r="D238" i="2"/>
  <c r="E238" i="2"/>
  <c r="H74" i="3"/>
  <c r="H3" i="1" l="1"/>
  <c r="H5" i="1" s="1"/>
  <c r="H7" i="1" s="1"/>
</calcChain>
</file>

<file path=xl/sharedStrings.xml><?xml version="1.0" encoding="utf-8"?>
<sst xmlns="http://schemas.openxmlformats.org/spreadsheetml/2006/main" count="355" uniqueCount="317">
  <si>
    <t>Příjmy - Návrh rozpočtu na rok 2026</t>
  </si>
  <si>
    <t>Para</t>
  </si>
  <si>
    <t>Pol</t>
  </si>
  <si>
    <t>Text</t>
  </si>
  <si>
    <t>SR 2025</t>
  </si>
  <si>
    <t>UR 2025</t>
  </si>
  <si>
    <t>Skutečnost 2024</t>
  </si>
  <si>
    <t>Skutečnost 2025</t>
  </si>
  <si>
    <t>Návrh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</si>
  <si>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</si>
  <si>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</si>
  <si>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</si>
  <si>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</si>
  <si>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přidané hodnoty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</si>
  <si>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</si>
  <si>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</si>
  <si>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ze psů</t>
  </si>
  <si>
    <t>Příjem z poplatku za užívání veřejného prostranství</t>
  </si>
  <si>
    <t>Příjem z poplatku za obecní systém odpadového hospodářství a příjem z poplatku za odkládání komunálního odpadu z nemovité věci</t>
  </si>
  <si>
    <t>Příjem ze správních poplatků</t>
  </si>
  <si>
    <t>Příjem z daně z hazardních her s výjimkou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</si>
  <si>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</si>
  <si>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</si>
  <si>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</si>
  <si>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</si>
  <si>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</si>
  <si>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Ostatní neinvestiční přijaté transfery ze státního rozpočtu</t>
  </si>
  <si>
    <t>Neinvestiční přijaté transfery od obcí</t>
  </si>
  <si>
    <t>Neinvestiční přijaté transfery od krajů</t>
  </si>
  <si>
    <t>Ostatní investiční přijaté transfery ze státního rozpočtu</t>
  </si>
  <si>
    <t>Součet za Para 0000</t>
  </si>
  <si>
    <t>Pěstební činnost/Příjem z poskytování služeb, výrobků, prací, výkonů a práv</t>
  </si>
  <si>
    <t>Součet za Para 1031 - Pěstební činnost</t>
  </si>
  <si>
    <t>Elektrická energie/Příjem z poskytování služeb, výrobků, prací, výkonů a práv</t>
  </si>
  <si>
    <t>Součet za Para 2117 - Elektrická energie</t>
  </si>
  <si>
    <t>Ostatní záležitosti pozemních komunikací/Přijaté dary na pořízení dlouhodobého majetku</t>
  </si>
  <si>
    <t>Součet za Para 2219 - Ostatní záležitosti pozemních komunikací</t>
  </si>
  <si>
    <t>Pitná voda/Přijaté příspěvky od osob na pořízení dlouhodobého majetku</t>
  </si>
  <si>
    <t>Součet za Para 2310 - Pitná voda</t>
  </si>
  <si>
    <t>Odvádění a čištění odpadních vod a nakládání s kaly/Přijaté příspěvky od osob na pořízení dlouhodobého majetku</t>
  </si>
  <si>
    <t>Součet za Para 2321 - Odvádění a čištění odpadních vod a nakládání s kaly</t>
  </si>
  <si>
    <t>Činnosti knihovnické/Příjem z poskytování služeb, výrobků, prací, výkonů a práv</t>
  </si>
  <si>
    <t>Součet za Para 3314 - Činnosti knihovnické</t>
  </si>
  <si>
    <t>Činnosti muzeí a galerií/Příjem z poskytování služeb, výrobků, prací, výkonů a práv</t>
  </si>
  <si>
    <t>Součet za Para 3315 - Činnosti muzeí a galerií</t>
  </si>
  <si>
    <t>Využití volného času dětí a mládeže/Příjem z pronájmu nebo pachtu ostatních nemovitých věcí a jejich částí</t>
  </si>
  <si>
    <t>Součet za Para 3421 - Využití volného času dětí a mládeže</t>
  </si>
  <si>
    <t>Nebytové hospodářství/Příjem z poskytování služeb, výrobků, prací, výkonů a práv</t>
  </si>
  <si>
    <t>Nebytové hospodářství/Příjem z pronájmu nebo pachtu ostatních nemovitých věcí a jejich částí</t>
  </si>
  <si>
    <t>Nebytové hospodářství/Přijaté neinvestiční příspěvky a náhrady</t>
  </si>
  <si>
    <t>Součet za Para 3613 - Nebytové hospodářství</t>
  </si>
  <si>
    <t>Veřejné osvětlení/Přijaté neinvestiční příspěvky a náhrady</t>
  </si>
  <si>
    <t>Součet za Para 3631 - Veřejné osvětlení</t>
  </si>
  <si>
    <t>Pohřebnictví/Příjem z poskytování služeb, výrobků, prací, výkonů a práv</t>
  </si>
  <si>
    <t>Součet za Para 3632 - Pohřebnictví</t>
  </si>
  <si>
    <t>Územní plánování/Přijaté příspěvky od osob na pořízení dlouhodobého majetku</t>
  </si>
  <si>
    <t>Součet za Para 3635 - Územní plánování</t>
  </si>
  <si>
    <t>Komunální služby a územní rozvoj jinde nezařazené/Příjem z poskytování služeb, výrobků, prací, výkonů a práv</t>
  </si>
  <si>
    <t>Komunální služby a územní rozvoj jinde nezařazené/Ostatní příjmy z vlastní činnosti</t>
  </si>
  <si>
    <t>Komunální služby a územní rozvoj jinde nezařazené/Příjem z pronájmu nebo pachtu pozemků</t>
  </si>
  <si>
    <t>Komunální služby a územní rozvoj jinde nezařazené/Příjem z pronájmu nebo pachtu ostatních nemovitých věcí a jejich částí</t>
  </si>
  <si>
    <t>Komunální služby a územní rozvoj jinde nezařazené/Přijaté neinvestiční příspěvky a náhrady</t>
  </si>
  <si>
    <t>Komunální služby a územní rozvoj jinde nezařazené/Příjem z prodeje pozemků</t>
  </si>
  <si>
    <t>Komunální služby a územní rozvoj jinde nezařazené/Přijaté příspěvky od osob na pořízení dlouhodobého majetku</t>
  </si>
  <si>
    <t>Součet za Para 3639 - Komunální služby a územní rozvoj jinde nezařazené</t>
  </si>
  <si>
    <t>Sběr a svoz ostatních odpadů jiných než nebezpečných a komunálních/Příjem z poskytování služeb, výrobků, prací, výkonů a práv</t>
  </si>
  <si>
    <t>Sběr a svoz ostatních odpadů jiných než nebezpečných a komunálních/Přijaté neinvestiční příspěvky a náhrady</t>
  </si>
  <si>
    <t>Součet za Para 3723 - Sběr a svoz ostatních odpadů jiných než nebezpečných a komunálních</t>
  </si>
  <si>
    <t>Využívání a zneškodňování komunálních odpadů/Příjem z poskytování služeb, výrobků, prací, výkonů a práv</t>
  </si>
  <si>
    <t>Využívání a zneškodňování komunálních odpadů/Přijaté neinvestiční příspěvky a náhrady</t>
  </si>
  <si>
    <t>Součet za Para 3725 - Využívání a zneškodňování komunálních odpadů</t>
  </si>
  <si>
    <t>Péče o vzhled obcí a veřejnou zeleň/Příjem z poskytování služeb, výrobků, prací, výkonů a práv</t>
  </si>
  <si>
    <t>Součet za Para 3745 - Péče o vzhled obcí a veřejnou zeleň</t>
  </si>
  <si>
    <t>Požární ochrana - dobrovolná část/Příjem z poskytování služeb, výrobků, prací, výkonů a práv</t>
  </si>
  <si>
    <t>Součet za Para 5512 - Požární ochrana - dobrovolná část</t>
  </si>
  <si>
    <t>Činnost místní správy/Přijaté neinvestiční příspěvky a náhrady</t>
  </si>
  <si>
    <t>Součet za Para 6171 - Činnost místní správy</t>
  </si>
  <si>
    <t>Obecné příjmy a výdaje z finančních operací/Příjem z úroků</t>
  </si>
  <si>
    <t>Součet za Para 6310 - Obecné příjmy a výdaje z finančních operací</t>
  </si>
  <si>
    <t>Celkem</t>
  </si>
  <si>
    <t>Výdaje - Návrh rozpočtu na rok 2026</t>
  </si>
  <si>
    <t>Ozdravování hospodářských zvířat, polních a speciálních plodin a zvláštní veterinární péče/Nákup ostatních služeb</t>
  </si>
  <si>
    <t>Součet za Para 1014 - Ozdravování hospodářských zvířat, polních a speciálních plodin a zvláštní veterinární péče</t>
  </si>
  <si>
    <t>Pěstební činnost/Nákup materiálu jinde nezařazený</t>
  </si>
  <si>
    <t>Pěstební činnost/Nákup ostatních služeb</t>
  </si>
  <si>
    <t>Pěstební činnost/Ostatní neinvestiční transfery neziskovým a podobným osobám</t>
  </si>
  <si>
    <t>Podpora ostatních produkčních činností/Nákup ostatních služeb</t>
  </si>
  <si>
    <t>Součet za Para 1032 - Podpora ostatních produkčních činností</t>
  </si>
  <si>
    <t>Silnice/Drobný dlouhodobý hmotný majetek</t>
  </si>
  <si>
    <t>Silnice/Nákup materiálu jinde nezařazený</t>
  </si>
  <si>
    <t>Silnice/Nákup ostatních služeb</t>
  </si>
  <si>
    <t>Silnice/Opravy a udržování</t>
  </si>
  <si>
    <t>Silnice/Stavby</t>
  </si>
  <si>
    <t>Součet za Para 2212 - Silnice</t>
  </si>
  <si>
    <t>Ostatní záležitosti pozemních komunikací/Opravy a udržování</t>
  </si>
  <si>
    <t>Ostatní záležitosti pozemních komunikací/Stavby</t>
  </si>
  <si>
    <t>Dopravní obslužnost veřejnými službami - linková/Neinvestiční transfery krajům</t>
  </si>
  <si>
    <t>Součet za Para 2292 - Dopravní obslužnost veřejnými službami - linková</t>
  </si>
  <si>
    <t>Pitná voda/Nájemné</t>
  </si>
  <si>
    <t>Pitná voda/Nákup ostatních služeb</t>
  </si>
  <si>
    <t>Pitná voda/Opravy a udržování</t>
  </si>
  <si>
    <t>Pitná voda/Stavby</t>
  </si>
  <si>
    <t>Odvádění a čištění odpadních vod a nakládání s kaly/Konzultační, poradenské a právní služby</t>
  </si>
  <si>
    <t>Odvádění a čištění odpadních vod a nakládání s kaly/Nákup ostatních služeb</t>
  </si>
  <si>
    <t>Odvádění a čištění odpadních vod a nakládání s kaly/Opravy a udržování</t>
  </si>
  <si>
    <t>Odvádění a čištění odpadních vod a nakládání s kaly/Stavby</t>
  </si>
  <si>
    <t>Odvádění a čištění odpadních vod jinde nezařazené/Konzultační, poradenské a právní služby</t>
  </si>
  <si>
    <t>Odvádění a čištění odpadních vod jinde nezařazené/Nákup ostatních služeb</t>
  </si>
  <si>
    <t>Odvádění a čištění odpadních vod jinde nezařazené/Opravy a udržování</t>
  </si>
  <si>
    <t>Součet za Para 2329 - Odvádění a čištění odpadních vod jinde nezařazené</t>
  </si>
  <si>
    <t>Mateřské školy/Nájemné</t>
  </si>
  <si>
    <t>Mateřské školy/Opravy a udržování</t>
  </si>
  <si>
    <t>Mateřské školy/Neinvestiční příspěvky zřízeným příspěvkovým organizacím</t>
  </si>
  <si>
    <t>Mateřské školy/Neinvestiční transfery zřízeným příspěvkovým organizacím</t>
  </si>
  <si>
    <t>Součet za Para 3111 - Mateřské školy</t>
  </si>
  <si>
    <t>Základní školy/Nákup ostatních služeb</t>
  </si>
  <si>
    <t>Základní školy/Opravy a udržování</t>
  </si>
  <si>
    <t>Základní školy/Neinvestiční příspěvky zřízeným příspěvkovým organizacím</t>
  </si>
  <si>
    <t>Základní školy/Stavby</t>
  </si>
  <si>
    <t>Součet za Para 3113 - Základní školy</t>
  </si>
  <si>
    <t>Činnosti knihovnické/Platy zaměstnanců v pracovním poměru vyjma zaměstnanců na služebních místech</t>
  </si>
  <si>
    <t>Činnosti knihovnické/Povinné pojistné na sociální zabezpečení a příspěvek na státní politiku zaměstnanosti</t>
  </si>
  <si>
    <t>Činnosti knihovnické/Povinné pojistné na veřejné zdravotní pojištění</t>
  </si>
  <si>
    <t>Činnosti knihovnické/Knihy a obdobné listinné informační prostředky</t>
  </si>
  <si>
    <t>Činnosti knihovnické/Drobný dlouhodobý hmotný majetek</t>
  </si>
  <si>
    <t>Činnosti knihovnické/Nákup materiálu jinde nezařazený</t>
  </si>
  <si>
    <t>Činnosti knihovnické/Poštovní služby</t>
  </si>
  <si>
    <t>Činnosti knihovnické/Služby elektronických komunikací</t>
  </si>
  <si>
    <t>Činnosti knihovnické/Služby školení a vzdělávání</t>
  </si>
  <si>
    <t>Činnosti knihovnické/Zpracování dat a služby související s informačními a komunikačními technologiemi</t>
  </si>
  <si>
    <t>Činnosti knihovnické/Nákup ostatních služeb</t>
  </si>
  <si>
    <t>Činnosti knihovnické/Cestovné</t>
  </si>
  <si>
    <t>Činnosti knihovnické/Pohoštění</t>
  </si>
  <si>
    <t>Činnosti knihovnické/Ostatní neinvestiční transfery fyzickým osobám</t>
  </si>
  <si>
    <t>Činnosti muzeí a galerií/Ostatní osobní výdaje</t>
  </si>
  <si>
    <t>Činnosti muzeí a galerií/Povinné pojistné na sociální zabezpečení a příspěvek na státní politiku zaměstnanosti</t>
  </si>
  <si>
    <t>Činnosti muzeí a galerií/Nákup materiálu jinde nezařazený</t>
  </si>
  <si>
    <t>Činnosti muzeí a galerií/Plyn</t>
  </si>
  <si>
    <t>Činnosti muzeí a galerií/Elektrická energie</t>
  </si>
  <si>
    <t>Činnosti muzeí a galerií/Nájemné</t>
  </si>
  <si>
    <t>Činnosti muzeí a galerií/Nákup ostatních služeb</t>
  </si>
  <si>
    <t>Činnosti muzeí a galerií/Opravy a udržování</t>
  </si>
  <si>
    <t>Činnosti muzeí a galerií/Stavby</t>
  </si>
  <si>
    <t>Ostatní záležitosti kultury/Ostatní osobní výdaje</t>
  </si>
  <si>
    <t>Ostatní záležitosti kultury/Stavby</t>
  </si>
  <si>
    <t>Součet za Para 3319 - Ostatní záležitosti kultury</t>
  </si>
  <si>
    <t>Zachování a obnova kulturních památek/Opravy a udržování</t>
  </si>
  <si>
    <t>Součet za Para 3322 - Zachování a obnova kulturních památek</t>
  </si>
  <si>
    <t>Rozhlas a televize/Nákup ostatních služeb</t>
  </si>
  <si>
    <t>Součet za Para 3341 - Rozhlas a televize</t>
  </si>
  <si>
    <t>Ostatní záležitosti sdělovacích prostředků/Knihy a obdobné listinné informační prostředky</t>
  </si>
  <si>
    <t>Ostatní záležitosti sdělovacích prostředků/Nákup ostatních služeb</t>
  </si>
  <si>
    <t>Součet za Para 3349 - Ostatní záležitosti sdělovacích prostředků</t>
  </si>
  <si>
    <t>Ostatní záležitosti kultury, církví a sdělovacích prostředků/Nákup materiálu jinde nezařazený</t>
  </si>
  <si>
    <t>Ostatní záležitosti kultury, církví a sdělovacích prostředků/Nákup ostatních služeb</t>
  </si>
  <si>
    <t>Ostatní záležitosti kultury, církví a sdělovacích prostředků/Pohoštění</t>
  </si>
  <si>
    <t>Ostatní záležitosti kultury, církví a sdělovacích prostředků/Výdaje na věcné dary</t>
  </si>
  <si>
    <t>Ostatní záležitosti kultury, církví a sdělovacích prostředků/Neinvestiční transfery spolkům</t>
  </si>
  <si>
    <t>Součet za Para 3399 - Ostatní záležitosti kultury, církví a sdělovacích prostředků</t>
  </si>
  <si>
    <t>Ostatní sportovní činnost/Neinvestiční transfery spolkům</t>
  </si>
  <si>
    <t>Součet za Para 3419 - Ostatní sportovní činnost</t>
  </si>
  <si>
    <t>Využití volného času dětí a mládeže/Drobný dlouhodobý hmotný majetek</t>
  </si>
  <si>
    <t>Využití volného času dětí a mládeže/Nákup materiálu jinde nezařazený</t>
  </si>
  <si>
    <t>Využití volného času dětí a mládeže/Nákup ostatních služeb</t>
  </si>
  <si>
    <t>Využití volného času dětí a mládeže/Opravy a udržování</t>
  </si>
  <si>
    <t>Využití volného času dětí a mládeže/Stavby</t>
  </si>
  <si>
    <t>Ostatní zájmová činnost a rekreace/Nákup ostatních služeb</t>
  </si>
  <si>
    <t>Součet za Para 3429 - Ostatní zájmová činnost a rekreace</t>
  </si>
  <si>
    <t>Nebytové hospodářství/Platy zaměstnanců v pracovním poměru vyjma zaměstnanců na služebních místech</t>
  </si>
  <si>
    <t>Nebytové hospodářství/Povinné pojistné na sociální zabezpečení a příspěvek na státní politiku zaměstnanosti</t>
  </si>
  <si>
    <t>Nebytové hospodářství/Povinné pojistné na veřejné zdravotní pojištění</t>
  </si>
  <si>
    <t>Nebytové hospodářství/Ochranné pomůcky</t>
  </si>
  <si>
    <t>Nebytové hospodářství/Drobný dlouhodobý hmotný majetek</t>
  </si>
  <si>
    <t>Nebytové hospodářství/Nákup materiálu jinde nezařazený</t>
  </si>
  <si>
    <t>Nebytové hospodářství/Plyn</t>
  </si>
  <si>
    <t>Nebytové hospodářství/Elektrická energie</t>
  </si>
  <si>
    <t>Nebytové hospodářství/Nákup ostatních služeb</t>
  </si>
  <si>
    <t>Nebytové hospodářství/Opravy a udržování</t>
  </si>
  <si>
    <t>Nebytové hospodářství/Ostatní neinvestiční transfery fyzickým osobám</t>
  </si>
  <si>
    <t>Nebytové hospodářství/Stavby</t>
  </si>
  <si>
    <t>Veřejné osvětlení/Elektrická energie</t>
  </si>
  <si>
    <t>Veřejné osvětlení/Nákup ostatních služeb</t>
  </si>
  <si>
    <t>Veřejné osvětlení/Opravy a udržování</t>
  </si>
  <si>
    <t>Veřejné osvětlení/Stavby</t>
  </si>
  <si>
    <t>Pohřebnictví/Platy zaměstnanců v pracovním poměru vyjma zaměstnanců na služebních místech</t>
  </si>
  <si>
    <t>Pohřebnictví/Nákup materiálu jinde nezařazený</t>
  </si>
  <si>
    <t>Pohřebnictví/Elektrická energie</t>
  </si>
  <si>
    <t>Pohřebnictví/Nákup ostatních služeb</t>
  </si>
  <si>
    <t>Pohřebnictví/Opravy a udržování</t>
  </si>
  <si>
    <t>Územní plánování/Ostatní nákup dlouhodobého nehmotného majetku</t>
  </si>
  <si>
    <t>Komunální služby a územní rozvoj jinde nezařazené/Ostatní osobní výdaje</t>
  </si>
  <si>
    <t>Komunální služby a územní rozvoj jinde nezařazené/Drobný dlouhodobý hmotný majetek</t>
  </si>
  <si>
    <t>Komunální služby a územní rozvoj jinde nezařazené/Nákup materiálu jinde nezařazený</t>
  </si>
  <si>
    <t>Komunální služby a územní rozvoj jinde nezařazené/Plyn</t>
  </si>
  <si>
    <t>Komunální služby a územní rozvoj jinde nezařazené/Elektrická energie</t>
  </si>
  <si>
    <t>Komunální služby a územní rozvoj jinde nezařazené/Nájemné</t>
  </si>
  <si>
    <t>Komunální služby a územní rozvoj jinde nezařazené/Konzultační, poradenské a právní služby</t>
  </si>
  <si>
    <t>Komunální služby a územní rozvoj jinde nezařazené/Nákup ostatních služeb</t>
  </si>
  <si>
    <t>Komunální služby a územní rozvoj jinde nezařazené/Opravy a udržování</t>
  </si>
  <si>
    <t>Komunální služby a územní rozvoj jinde nezařazené/Platby daní státnímu rozpočtu</t>
  </si>
  <si>
    <t>Komunální služby a územní rozvoj jinde nezařazené/Stavby</t>
  </si>
  <si>
    <t>Komunální služby a územní rozvoj jinde nezařazené/Stroje, přístroje a zařízení</t>
  </si>
  <si>
    <t>Komunální služby a územní rozvoj jinde nezařazené/Pozemky</t>
  </si>
  <si>
    <t>Sběr a svoz nebezpečných odpadů/Nákup ostatních služeb</t>
  </si>
  <si>
    <t>Součet za Para 3721 - Sběr a svoz nebezpečných odpadů</t>
  </si>
  <si>
    <t>Sběr a svoz komunálních odpadů/Drobný dlouhodobý hmotný majetek</t>
  </si>
  <si>
    <t>Sběr a svoz komunálních odpadů/Nákup ostatních služeb</t>
  </si>
  <si>
    <t>Součet za Para 3722 - Sběr a svoz komunálních odpadů</t>
  </si>
  <si>
    <t>Sběr a svoz ostatních odpadů jiných než nebezpečných a komunálních/Nákup materiálu jinde nezařazený</t>
  </si>
  <si>
    <t>Sběr a svoz ostatních odpadů jiných než nebezpečných a komunálních/Nákup ostatních služeb</t>
  </si>
  <si>
    <t>Péče o vzhled obcí a veřejnou zeleň/Platy zaměstnanců v pracovním poměru vyjma zaměstnanců na služebních místech</t>
  </si>
  <si>
    <t>Péče o vzhled obcí a veřejnou zeleň/Povinné pojistné na sociální zabezpečení a příspěvek na státní politiku zaměstnanosti</t>
  </si>
  <si>
    <t>Péče o vzhled obcí a veřejnou zeleň/Povinné pojistné na veřejné zdravotní pojištění</t>
  </si>
  <si>
    <t>Péče o vzhled obcí a veřejnou zeleň/Ochranné pomůcky</t>
  </si>
  <si>
    <t>Péče o vzhled obcí a veřejnou zeleň/Drobný dlouhodobý hmotný majetek</t>
  </si>
  <si>
    <t>Péče o vzhled obcí a veřejnou zeleň/Nákup materiálu jinde nezařazený</t>
  </si>
  <si>
    <t>Péče o vzhled obcí a veřejnou zeleň/Pohonné hmoty a maziva</t>
  </si>
  <si>
    <t>Péče o vzhled obcí a veřejnou zeleň/Služby peněžních ústavů</t>
  </si>
  <si>
    <t>Péče o vzhled obcí a veřejnou zeleň/Konzultační, poradenské a právní služby</t>
  </si>
  <si>
    <t>Péče o vzhled obcí a veřejnou zeleň/Služby školení a vzdělávání</t>
  </si>
  <si>
    <t>Péče o vzhled obcí a veřejnou zeleň/Nákup ostatních služeb</t>
  </si>
  <si>
    <t>Péče o vzhled obcí a veřejnou zeleň/Opravy a udržování</t>
  </si>
  <si>
    <t>Péče o vzhled obcí a veřejnou zeleň/Ostatní neinvestiční transfery fyzickým osobám</t>
  </si>
  <si>
    <t>Péče o vzhled obcí a veřejnou zeleň/Stroje, přístroje a zařízení</t>
  </si>
  <si>
    <t>Osobní asistence, pečovatelská služba a podpora samostatného bydlení/Neinvestiční transfery cizím příspěvkovým organizacím</t>
  </si>
  <si>
    <t>Součet za Para 4351 - Osobní asistence, pečovatelská služba a podpora samostatného bydlení</t>
  </si>
  <si>
    <t>Krizová opatření/Rezerva na krizová opatření</t>
  </si>
  <si>
    <t>Součet za Para 5213 - Krizová opatření</t>
  </si>
  <si>
    <t>Ostatní správa v oblasti krizového řízení/Drobný dlouhodobý hmotný majetek</t>
  </si>
  <si>
    <t>Ostatní správa v oblasti krizového řízení/Nákup materiálu jinde nezařazený</t>
  </si>
  <si>
    <t>Součet za Para 5273 - Ostatní správa v oblasti krizového řízení</t>
  </si>
  <si>
    <t>Požární ochrana - dobrovolná část/Ostatní platby za provedenou práci jinde nezařazené</t>
  </si>
  <si>
    <t>Požární ochrana - dobrovolná část/Drobný dlouhodobý hmotný majetek</t>
  </si>
  <si>
    <t>Požární ochrana - dobrovolná část/Nákup materiálu jinde nezařazený</t>
  </si>
  <si>
    <t>Požární ochrana - dobrovolná část/Plyn</t>
  </si>
  <si>
    <t>Požární ochrana - dobrovolná část/Elektrická energie</t>
  </si>
  <si>
    <t>Požární ochrana - dobrovolná část/Pohonné hmoty a maziva</t>
  </si>
  <si>
    <t>Požární ochrana - dobrovolná část/Služby elektronických komunikací</t>
  </si>
  <si>
    <t>Požární ochrana - dobrovolná část/Služby peněžních ústavů</t>
  </si>
  <si>
    <t>Požární ochrana - dobrovolná část/Služby školení a vzdělávání</t>
  </si>
  <si>
    <t>Požární ochrana - dobrovolná část/Nákup ostatních služeb</t>
  </si>
  <si>
    <t>Požární ochrana - dobrovolná část/Opravy a udržování</t>
  </si>
  <si>
    <t>Požární ochrana - dobrovolná část/Pohoštění</t>
  </si>
  <si>
    <t>Zastupitelstva obcí/Odměny členů zastupitelstev obcí a krajů</t>
  </si>
  <si>
    <t>Zastupitelstva obcí/Povinné pojistné na sociální zabezpečení a příspěvek na státní politiku zaměstnanosti</t>
  </si>
  <si>
    <t>Zastupitelstva obcí/Povinné pojistné na veřejné zdravotní pojištění</t>
  </si>
  <si>
    <t>Zastupitelstva obcí/Služby peněžních ústavů</t>
  </si>
  <si>
    <t>Zastupitelstva obcí/Konzultační, poradenské a právní služby</t>
  </si>
  <si>
    <t>Zastupitelstva obcí/Služby školení a vzdělávání</t>
  </si>
  <si>
    <t>Zastupitelstva obcí/Ostatní neinvestiční transfery fyzickým osobám</t>
  </si>
  <si>
    <t>Součet za Para 6112 - Zastupitelstva obcí</t>
  </si>
  <si>
    <t>Volby do Parlamentu ČR/Ostatní osobní výdaje</t>
  </si>
  <si>
    <t>Volby do Parlamentu ČR/Nákup ostatních služeb</t>
  </si>
  <si>
    <t>Volby do Parlamentu ČR/Cestovné</t>
  </si>
  <si>
    <t>Volby do Parlamentu ČR/Pohoštění</t>
  </si>
  <si>
    <t>Činnost místní správy/Platy zaměstnanců v pracovním poměru vyjma zaměstnanců na služebních místech</t>
  </si>
  <si>
    <t>Činnost místní správy/Ostatní osobní výdaje</t>
  </si>
  <si>
    <t>Činnost místní správy/Povinné pojistné na sociální zabezpečení a příspěvek na státní politiku zaměstnanosti</t>
  </si>
  <si>
    <t>Činnost místní správy/Povinné pojistné na veřejné zdravotní pojištění</t>
  </si>
  <si>
    <t>Činnost místní správy/Pojistné na zákonné pojištění odpovědnosti zaměstnavatele za škodu při pracovním úrazu nebo nemoci z povolání</t>
  </si>
  <si>
    <t>Činnost místní správy/Ochranné pomůcky</t>
  </si>
  <si>
    <t>Činnost místní správy/Knihy a obdobné listinné informační prostředky</t>
  </si>
  <si>
    <t>Činnost místní správy/Drobný dlouhodobý hmotný majetek</t>
  </si>
  <si>
    <t>Činnost místní správy/Nákup materiálu jinde nezařazený</t>
  </si>
  <si>
    <t>Činnost místní správy/Plyn</t>
  </si>
  <si>
    <t>Činnost místní správy/Elektrická energie</t>
  </si>
  <si>
    <t>Činnost místní správy/Pohonné hmoty a maziva</t>
  </si>
  <si>
    <t>Činnost místní správy/Poštovní služby</t>
  </si>
  <si>
    <t>Činnost místní správy/Služby elektronických komunikací</t>
  </si>
  <si>
    <t>Činnost místní správy/Služby peněžních ústavů</t>
  </si>
  <si>
    <t>Činnost místní správy/Konzultační, poradenské a právní služby</t>
  </si>
  <si>
    <t>Činnost místní správy/Služby školení a vzdělávání</t>
  </si>
  <si>
    <t>Činnost místní správy/Zpracování dat a služby související s informačními a komunikačními technologiemi</t>
  </si>
  <si>
    <t>Činnost místní správy/Nákup ostatních služeb</t>
  </si>
  <si>
    <t>Činnost místní správy/Opravy a udržování</t>
  </si>
  <si>
    <t>Činnost místní správy/Podlimitní programové vybavení</t>
  </si>
  <si>
    <t>Činnost místní správy/Cestovné</t>
  </si>
  <si>
    <t>Činnost místní správy/Pohoštění</t>
  </si>
  <si>
    <t>Činnost místní správy/Platby daní státnímu rozpočtu</t>
  </si>
  <si>
    <t>Činnost místní správy/Ostatní neinvestiční transfery fyzickým osobám</t>
  </si>
  <si>
    <t>Činnost místní správy/Ostatní nákup dlouhodobého nehmotného majetku</t>
  </si>
  <si>
    <t>Činnost místní správy/Stavby</t>
  </si>
  <si>
    <t>Činnost místní správy/Stroje, přístroje a zařízení</t>
  </si>
  <si>
    <t>Obecné příjmy a výdaje z finančních operací/Úroky vlastní</t>
  </si>
  <si>
    <t>Obecné příjmy a výdaje z finančních operací/Služby peněžních ústavů</t>
  </si>
  <si>
    <t>Ostatní finanční operace/Platby daní státnímu rozpočtu</t>
  </si>
  <si>
    <t>Součet za Para 6399 - Ostatní finanční operace</t>
  </si>
  <si>
    <t>Ostatní činnosti jinde nezařazené/Ostatní nákupy jinde nezařazené</t>
  </si>
  <si>
    <t>Ostatní činnosti jinde nezařazené/Ostatní neinvestiční transfery rozpočtům územní úrovně</t>
  </si>
  <si>
    <t>Ostatní činnosti jinde nezařazené/Úhrady sankcí jiným rozpočtům</t>
  </si>
  <si>
    <t>Součet za Para 6409 - Ostatní činnosti jinde nezařazené</t>
  </si>
  <si>
    <t>Financování - Návrh rozpočtu na rok 2026</t>
  </si>
  <si>
    <t>Změny stavu krátkodobých prostředků na bankovních účtech kromě změn stavů účtů státních finančních aktiv, které tvoří kapitolu Operace státních finančních aktiv</t>
  </si>
  <si>
    <t>Uhrazené splátky dlouhodobých přijatých půjčených prostředků</t>
  </si>
  <si>
    <t>Skutečnost 10/ 2025</t>
  </si>
  <si>
    <t>dotace?</t>
  </si>
  <si>
    <t>Zastupitelstva obcí/Odchodné</t>
  </si>
  <si>
    <t>????</t>
  </si>
  <si>
    <t>Součet za Para 6115 - Volby do zastupitelstva usc</t>
  </si>
  <si>
    <t>Školní stravování</t>
  </si>
  <si>
    <t>údrba stromů</t>
  </si>
  <si>
    <t>fáze 0 kampus Liteň</t>
  </si>
  <si>
    <t>Mateřské školy/stavby</t>
  </si>
  <si>
    <t>kotle + fotovoltaika+zabezpeč+zastíňovací technika</t>
  </si>
  <si>
    <t>měsíčně</t>
  </si>
  <si>
    <t>Sběr a svoz ostatních odpadů jiných než nebezpečných a komunálních/stavby</t>
  </si>
  <si>
    <t>Požární ochrana - dobrovolná část/stavba</t>
  </si>
  <si>
    <t>Oprava Společenský dům Leč - ČOV, podlaha elektro. Oprava Hasičárna</t>
  </si>
  <si>
    <t>vrata hasičárna</t>
  </si>
  <si>
    <t>Běleč U benzínky, Pode Zděmi</t>
  </si>
  <si>
    <t xml:space="preserve"> fotovoltaika, KC a dětské hřiště u KC</t>
  </si>
  <si>
    <t>fotovoltaika Haly</t>
  </si>
  <si>
    <t>finanncování nepedagogů - Primirest</t>
  </si>
  <si>
    <t>finanncování nepedagogů</t>
  </si>
  <si>
    <t>ČOV Běleč+fotovoltaika naČOV+ stavba stok xy</t>
  </si>
  <si>
    <t>oplocení +nutná reko elektro školka</t>
  </si>
  <si>
    <t xml:space="preserve">traktor na sekání s příslušenstvím, přívěs kubota,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</si>
</sst>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"/>
    <numFmt numFmtId="165" formatCode="#,##0.00_ ;\-#,##0.00\ 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E9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0" xfId="0" applyNumberFormat="1" applyFont="1"/>
    <xf numFmtId="39" fontId="1" fillId="0" borderId="0" xfId="0" applyNumberFormat="1" applyFont="1"/>
    <xf numFmtId="0" fontId="2" fillId="3" borderId="0" xfId="0" applyFont="1" applyFill="1"/>
    <xf numFmtId="39" fontId="2" fillId="3" borderId="0" xfId="0" applyNumberFormat="1" applyFont="1" applyFill="1"/>
    <xf numFmtId="165" fontId="1" fillId="0" borderId="0" xfId="0" applyNumberFormat="1" applyFont="1"/>
    <xf numFmtId="0" fontId="2" fillId="0" borderId="0" xfId="0" applyFont="1"/>
    <xf numFmtId="39" fontId="2" fillId="0" borderId="0" xfId="0" applyNumberFormat="1" applyFont="1"/>
    <xf numFmtId="2" fontId="1" fillId="0" borderId="0" xfId="0" applyNumberFormat="1" applyFont="1"/>
    <xf numFmtId="43" fontId="1" fillId="0" borderId="0" xfId="1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388F-9443-44D5-8E0E-704CC82BC8F3}">
  <sheetPr>
    <pageSetUpPr fitToPage="1"/>
  </sheetPr>
  <dimension ref="A1:K74"/>
  <sheetViews>
    <sheetView zoomScale="103" zoomScaleNormal="80" workbookViewId="0">
      <pane ySplit="2" topLeftCell="A63" activePane="bottomLeft" state="frozen"/>
      <selection pane="bottomLeft" activeCell="H21" sqref="H21"/>
    </sheetView>
  </sheetViews>
  <sheetFormatPr defaultColWidth="9.140625" defaultRowHeight="13.5" x14ac:dyDescent="0.25"/>
  <cols>
    <col min="1" max="2" width="5.7109375" style="1" customWidth="1"/>
    <col min="3" max="3" width="29.140625" style="1" customWidth="1"/>
    <col min="4" max="4" width="10.7109375" style="1" customWidth="1"/>
    <col min="5" max="5" width="11.7109375" style="1" customWidth="1"/>
    <col min="6" max="6" width="12" style="1" customWidth="1"/>
    <col min="7" max="7" width="13.7109375" style="1" customWidth="1"/>
    <col min="8" max="8" width="16.7109375" style="1" customWidth="1"/>
    <col min="9" max="16384" width="9.140625" style="1"/>
  </cols>
  <sheetData>
    <row r="1" spans="1:8" ht="20.100000000000001" customHeight="1" x14ac:dyDescent="0.35">
      <c r="A1" s="2" t="s">
        <v>0</v>
      </c>
    </row>
    <row r="2" spans="1:8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5">
      <c r="A3" s="4">
        <v>0</v>
      </c>
      <c r="B3" s="4">
        <v>1111</v>
      </c>
      <c r="C3" s="1" t="s">
        <v>9</v>
      </c>
      <c r="D3" s="5">
        <v>5510000</v>
      </c>
      <c r="E3" s="5">
        <v>5510000</v>
      </c>
      <c r="F3" s="5">
        <v>4959820.53</v>
      </c>
      <c r="G3" s="5">
        <v>4348217.18</v>
      </c>
      <c r="H3" s="5">
        <v>6960000</v>
      </c>
    </row>
    <row r="4" spans="1:8" x14ac:dyDescent="0.25">
      <c r="A4" s="4">
        <v>0</v>
      </c>
      <c r="B4" s="4">
        <v>1112</v>
      </c>
      <c r="C4" s="1" t="s">
        <v>10</v>
      </c>
      <c r="D4" s="5">
        <v>420000</v>
      </c>
      <c r="E4" s="5">
        <v>420000</v>
      </c>
      <c r="F4" s="5">
        <v>365043.6</v>
      </c>
      <c r="G4" s="5">
        <v>386622.7</v>
      </c>
      <c r="H4" s="5">
        <v>690000</v>
      </c>
    </row>
    <row r="5" spans="1:8" x14ac:dyDescent="0.25">
      <c r="A5" s="4">
        <v>0</v>
      </c>
      <c r="B5" s="4">
        <v>1113</v>
      </c>
      <c r="C5" s="1" t="s">
        <v>11</v>
      </c>
      <c r="D5" s="5">
        <v>950000</v>
      </c>
      <c r="E5" s="5">
        <v>950000</v>
      </c>
      <c r="F5" s="5">
        <v>1134981.1499999999</v>
      </c>
      <c r="G5" s="5">
        <v>873416.39</v>
      </c>
      <c r="H5" s="5">
        <v>1240000</v>
      </c>
    </row>
    <row r="6" spans="1:8" x14ac:dyDescent="0.25">
      <c r="A6" s="4">
        <v>0</v>
      </c>
      <c r="B6" s="4">
        <v>1121</v>
      </c>
      <c r="C6" s="1" t="s">
        <v>12</v>
      </c>
      <c r="D6" s="5">
        <v>7470000</v>
      </c>
      <c r="E6" s="5">
        <v>7470000</v>
      </c>
      <c r="F6" s="5">
        <v>7031923.3899999997</v>
      </c>
      <c r="G6" s="5">
        <v>6225773.0800000001</v>
      </c>
      <c r="H6" s="5">
        <v>9430000</v>
      </c>
    </row>
    <row r="7" spans="1:8" x14ac:dyDescent="0.25">
      <c r="A7" s="4">
        <v>0</v>
      </c>
      <c r="B7" s="4">
        <v>1211</v>
      </c>
      <c r="C7" s="1" t="s">
        <v>13</v>
      </c>
      <c r="D7" s="5">
        <v>14710000</v>
      </c>
      <c r="E7" s="5">
        <v>14710000</v>
      </c>
      <c r="F7" s="5">
        <v>14110178.24</v>
      </c>
      <c r="G7" s="5">
        <v>11633026.92</v>
      </c>
      <c r="H7" s="5">
        <v>17910000</v>
      </c>
    </row>
    <row r="8" spans="1:8" x14ac:dyDescent="0.25">
      <c r="A8" s="4">
        <v>0</v>
      </c>
      <c r="B8" s="4">
        <v>1334</v>
      </c>
      <c r="C8" s="1" t="s">
        <v>14</v>
      </c>
      <c r="D8" s="5">
        <v>10000</v>
      </c>
      <c r="E8" s="5">
        <v>32100</v>
      </c>
      <c r="F8" s="5">
        <v>4422.8999999999996</v>
      </c>
      <c r="G8" s="5">
        <v>31756.2</v>
      </c>
      <c r="H8" s="5">
        <v>10000</v>
      </c>
    </row>
    <row r="9" spans="1:8" x14ac:dyDescent="0.25">
      <c r="A9" s="4">
        <v>0</v>
      </c>
      <c r="B9" s="4">
        <v>1335</v>
      </c>
      <c r="C9" s="1" t="s">
        <v>15</v>
      </c>
      <c r="D9" s="5">
        <v>0</v>
      </c>
      <c r="E9" s="5">
        <v>190</v>
      </c>
      <c r="F9" s="5">
        <v>0</v>
      </c>
      <c r="G9" s="5">
        <v>180.8</v>
      </c>
      <c r="H9" s="5">
        <v>0</v>
      </c>
    </row>
    <row r="10" spans="1:8" x14ac:dyDescent="0.25">
      <c r="A10" s="4">
        <v>0</v>
      </c>
      <c r="B10" s="4">
        <v>1341</v>
      </c>
      <c r="C10" s="1" t="s">
        <v>16</v>
      </c>
      <c r="D10" s="5">
        <v>20000</v>
      </c>
      <c r="E10" s="5">
        <v>20000</v>
      </c>
      <c r="F10" s="5">
        <v>19300</v>
      </c>
      <c r="G10" s="5">
        <v>15200</v>
      </c>
      <c r="H10" s="5">
        <v>20000</v>
      </c>
    </row>
    <row r="11" spans="1:8" x14ac:dyDescent="0.25">
      <c r="A11" s="4">
        <v>0</v>
      </c>
      <c r="B11" s="4">
        <v>1343</v>
      </c>
      <c r="C11" s="1" t="s">
        <v>17</v>
      </c>
      <c r="D11" s="5">
        <v>20000</v>
      </c>
      <c r="E11" s="5">
        <v>20000</v>
      </c>
      <c r="F11" s="5">
        <v>7262</v>
      </c>
      <c r="G11" s="5">
        <v>1800</v>
      </c>
      <c r="H11" s="5">
        <v>10000</v>
      </c>
    </row>
    <row r="12" spans="1:8" x14ac:dyDescent="0.25">
      <c r="A12" s="4">
        <v>0</v>
      </c>
      <c r="B12" s="4">
        <v>1345</v>
      </c>
      <c r="C12" s="1" t="s">
        <v>18</v>
      </c>
      <c r="D12" s="5">
        <v>1070000</v>
      </c>
      <c r="E12" s="5">
        <v>1070000</v>
      </c>
      <c r="F12" s="5">
        <v>1111342.7</v>
      </c>
      <c r="G12" s="5">
        <v>1041526.94</v>
      </c>
      <c r="H12" s="5">
        <v>1070000</v>
      </c>
    </row>
    <row r="13" spans="1:8" x14ac:dyDescent="0.25">
      <c r="A13" s="4">
        <v>0</v>
      </c>
      <c r="B13" s="4">
        <v>1361</v>
      </c>
      <c r="C13" s="1" t="s">
        <v>19</v>
      </c>
      <c r="D13" s="5">
        <v>60000</v>
      </c>
      <c r="E13" s="5">
        <v>65000</v>
      </c>
      <c r="F13" s="5">
        <v>54252</v>
      </c>
      <c r="G13" s="5">
        <v>63010</v>
      </c>
      <c r="H13" s="5">
        <v>75000</v>
      </c>
    </row>
    <row r="14" spans="1:8" x14ac:dyDescent="0.25">
      <c r="A14" s="4">
        <v>0</v>
      </c>
      <c r="B14" s="4">
        <v>1381</v>
      </c>
      <c r="C14" s="1" t="s">
        <v>20</v>
      </c>
      <c r="D14" s="5">
        <v>100000</v>
      </c>
      <c r="E14" s="5">
        <v>100000</v>
      </c>
      <c r="F14" s="5">
        <v>58438.12</v>
      </c>
      <c r="G14" s="5">
        <v>0</v>
      </c>
      <c r="H14" s="5">
        <v>0</v>
      </c>
    </row>
    <row r="15" spans="1:8" x14ac:dyDescent="0.25">
      <c r="A15" s="4">
        <v>0</v>
      </c>
      <c r="B15" s="4">
        <v>1386</v>
      </c>
      <c r="C15" s="1" t="s">
        <v>21</v>
      </c>
      <c r="D15" s="5">
        <v>290000</v>
      </c>
      <c r="E15" s="5">
        <v>290000</v>
      </c>
      <c r="F15" s="5">
        <v>165279.99</v>
      </c>
      <c r="G15" s="5">
        <v>212760.57</v>
      </c>
      <c r="H15" s="5">
        <v>350000</v>
      </c>
    </row>
    <row r="16" spans="1:8" x14ac:dyDescent="0.25">
      <c r="A16" s="4">
        <v>0</v>
      </c>
      <c r="B16" s="4">
        <v>1387</v>
      </c>
      <c r="C16" s="1" t="s">
        <v>22</v>
      </c>
      <c r="D16" s="5">
        <v>100000</v>
      </c>
      <c r="E16" s="5">
        <v>149000</v>
      </c>
      <c r="F16" s="5">
        <v>80974.69</v>
      </c>
      <c r="G16" s="5">
        <v>86551.43</v>
      </c>
      <c r="H16" s="5">
        <v>150000</v>
      </c>
    </row>
    <row r="17" spans="1:11" x14ac:dyDescent="0.25">
      <c r="A17" s="4">
        <v>0</v>
      </c>
      <c r="B17" s="4">
        <v>1511</v>
      </c>
      <c r="C17" s="1" t="s">
        <v>23</v>
      </c>
      <c r="D17" s="5">
        <v>1800000</v>
      </c>
      <c r="E17" s="5">
        <v>1800000</v>
      </c>
      <c r="F17" s="5">
        <v>1654373.63</v>
      </c>
      <c r="G17" s="5">
        <v>1333683.04</v>
      </c>
      <c r="H17" s="5">
        <v>1700000</v>
      </c>
    </row>
    <row r="18" spans="1:11" x14ac:dyDescent="0.25">
      <c r="A18" s="4">
        <v>0</v>
      </c>
      <c r="B18" s="4">
        <v>4111</v>
      </c>
      <c r="C18" s="1" t="s">
        <v>24</v>
      </c>
      <c r="D18" s="5">
        <v>60000</v>
      </c>
      <c r="E18" s="5">
        <v>65000</v>
      </c>
      <c r="F18" s="5">
        <v>72320</v>
      </c>
      <c r="G18" s="5">
        <v>65000</v>
      </c>
      <c r="H18" s="5">
        <v>65000</v>
      </c>
    </row>
    <row r="19" spans="1:11" x14ac:dyDescent="0.25">
      <c r="A19" s="4">
        <v>0</v>
      </c>
      <c r="B19" s="4">
        <v>4112</v>
      </c>
      <c r="C19" s="1" t="s">
        <v>25</v>
      </c>
      <c r="D19" s="5">
        <v>709600</v>
      </c>
      <c r="E19" s="5">
        <v>673200</v>
      </c>
      <c r="F19" s="5">
        <v>709600</v>
      </c>
      <c r="G19" s="5">
        <v>561000</v>
      </c>
      <c r="H19" s="5">
        <v>673200</v>
      </c>
    </row>
    <row r="20" spans="1:11" x14ac:dyDescent="0.25">
      <c r="A20" s="4">
        <v>0</v>
      </c>
      <c r="B20" s="4">
        <v>4116</v>
      </c>
      <c r="C20" s="1" t="s">
        <v>26</v>
      </c>
      <c r="D20" s="5">
        <v>91613</v>
      </c>
      <c r="E20" s="5">
        <v>1898338.69</v>
      </c>
      <c r="F20" s="5">
        <v>563176.38</v>
      </c>
      <c r="G20" s="5">
        <v>1139785.69</v>
      </c>
      <c r="H20" s="5">
        <f>758553+210000+1158501</f>
        <v>2127054</v>
      </c>
      <c r="I20" s="1" t="s">
        <v>295</v>
      </c>
      <c r="K20" s="1" t="s">
        <v>300</v>
      </c>
    </row>
    <row r="21" spans="1:11" x14ac:dyDescent="0.25">
      <c r="A21" s="4">
        <v>0</v>
      </c>
      <c r="B21" s="4">
        <v>4121</v>
      </c>
      <c r="C21" s="1" t="s">
        <v>27</v>
      </c>
      <c r="D21" s="5">
        <v>30000</v>
      </c>
      <c r="E21" s="5">
        <v>30000</v>
      </c>
      <c r="F21" s="5">
        <v>43970</v>
      </c>
      <c r="G21" s="5">
        <v>22780</v>
      </c>
      <c r="H21" s="5">
        <v>30000</v>
      </c>
    </row>
    <row r="22" spans="1:11" x14ac:dyDescent="0.25">
      <c r="A22" s="4">
        <v>0</v>
      </c>
      <c r="B22" s="4">
        <v>4122</v>
      </c>
      <c r="C22" s="1" t="s">
        <v>28</v>
      </c>
      <c r="D22" s="5">
        <v>0</v>
      </c>
      <c r="E22" s="5">
        <v>100000</v>
      </c>
      <c r="F22" s="5">
        <v>200000</v>
      </c>
      <c r="G22" s="5">
        <v>100000</v>
      </c>
      <c r="H22" s="5">
        <v>0</v>
      </c>
    </row>
    <row r="23" spans="1:11" x14ac:dyDescent="0.25">
      <c r="A23" s="4">
        <v>0</v>
      </c>
      <c r="B23" s="4">
        <v>4216</v>
      </c>
      <c r="C23" s="1" t="s">
        <v>29</v>
      </c>
      <c r="D23" s="5">
        <v>20137840.25</v>
      </c>
      <c r="E23" s="5">
        <v>20137840.25</v>
      </c>
      <c r="F23" s="5">
        <v>6416208.7999999998</v>
      </c>
      <c r="G23" s="5">
        <v>16033464.35</v>
      </c>
      <c r="H23" s="5">
        <v>3220169</v>
      </c>
    </row>
    <row r="24" spans="1:11" x14ac:dyDescent="0.25">
      <c r="A24" s="6"/>
      <c r="B24" s="6"/>
      <c r="C24" s="6" t="s">
        <v>30</v>
      </c>
      <c r="D24" s="7">
        <f>SUM(D3:D23)</f>
        <v>53559053.25</v>
      </c>
      <c r="E24" s="7">
        <f>SUM(E3:E23)</f>
        <v>55510668.939999998</v>
      </c>
      <c r="F24" s="7">
        <f>SUM(F3:F23)</f>
        <v>38762868.11999999</v>
      </c>
      <c r="G24" s="7">
        <f>SUM(G3:G23)</f>
        <v>44175555.289999999</v>
      </c>
      <c r="H24" s="7">
        <f>SUM(H3:H23)</f>
        <v>45730423</v>
      </c>
    </row>
    <row r="25" spans="1:11" x14ac:dyDescent="0.25">
      <c r="A25" s="4">
        <v>1031</v>
      </c>
      <c r="B25" s="4">
        <v>2111</v>
      </c>
      <c r="C25" s="1" t="s">
        <v>31</v>
      </c>
      <c r="D25" s="5">
        <v>80000</v>
      </c>
      <c r="E25" s="5">
        <v>80000</v>
      </c>
      <c r="F25" s="5">
        <v>36400</v>
      </c>
      <c r="G25" s="5">
        <v>14400</v>
      </c>
      <c r="H25" s="5">
        <v>80000</v>
      </c>
    </row>
    <row r="26" spans="1:11" x14ac:dyDescent="0.25">
      <c r="A26" s="6"/>
      <c r="B26" s="6"/>
      <c r="C26" s="6" t="s">
        <v>32</v>
      </c>
      <c r="D26" s="7">
        <f>SUM(D25:D25)</f>
        <v>80000</v>
      </c>
      <c r="E26" s="7">
        <f>SUM(E25:E25)</f>
        <v>80000</v>
      </c>
      <c r="F26" s="7">
        <f>SUM(F25:F25)</f>
        <v>36400</v>
      </c>
      <c r="G26" s="7">
        <f>SUM(G25:G25)</f>
        <v>14400</v>
      </c>
      <c r="H26" s="7">
        <f>SUM(H25:H25)</f>
        <v>80000</v>
      </c>
    </row>
    <row r="27" spans="1:11" x14ac:dyDescent="0.25">
      <c r="A27" s="4">
        <v>2117</v>
      </c>
      <c r="B27" s="4">
        <v>2111</v>
      </c>
      <c r="C27" s="1" t="s">
        <v>33</v>
      </c>
      <c r="D27" s="5">
        <v>0</v>
      </c>
      <c r="E27" s="5">
        <v>9600</v>
      </c>
      <c r="F27" s="5">
        <v>0</v>
      </c>
      <c r="G27" s="5">
        <v>9589</v>
      </c>
      <c r="H27" s="5">
        <v>10000</v>
      </c>
    </row>
    <row r="28" spans="1:11" x14ac:dyDescent="0.25">
      <c r="A28" s="6"/>
      <c r="B28" s="6"/>
      <c r="C28" s="6" t="s">
        <v>34</v>
      </c>
      <c r="D28" s="7">
        <f>SUM(D27:D27)</f>
        <v>0</v>
      </c>
      <c r="E28" s="7">
        <f>SUM(E27:E27)</f>
        <v>9600</v>
      </c>
      <c r="F28" s="7">
        <f>SUM(F27:F27)</f>
        <v>0</v>
      </c>
      <c r="G28" s="7">
        <f>SUM(G27:G27)</f>
        <v>9589</v>
      </c>
      <c r="H28" s="7">
        <f>SUM(H27:H27)</f>
        <v>10000</v>
      </c>
    </row>
    <row r="29" spans="1:11" x14ac:dyDescent="0.25">
      <c r="A29" s="4">
        <v>2219</v>
      </c>
      <c r="B29" s="4">
        <v>3121</v>
      </c>
      <c r="C29" s="1" t="s">
        <v>35</v>
      </c>
      <c r="D29" s="5">
        <v>0</v>
      </c>
      <c r="E29" s="5">
        <v>19999</v>
      </c>
      <c r="F29" s="5">
        <v>0</v>
      </c>
      <c r="G29" s="5">
        <v>19999</v>
      </c>
      <c r="H29" s="5">
        <v>0</v>
      </c>
    </row>
    <row r="30" spans="1:11" x14ac:dyDescent="0.25">
      <c r="A30" s="6"/>
      <c r="B30" s="6"/>
      <c r="C30" s="6" t="s">
        <v>36</v>
      </c>
      <c r="D30" s="7">
        <f>SUM(D29:D29)</f>
        <v>0</v>
      </c>
      <c r="E30" s="7">
        <f>SUM(E29:E29)</f>
        <v>19999</v>
      </c>
      <c r="F30" s="7">
        <f>SUM(F29:F29)</f>
        <v>0</v>
      </c>
      <c r="G30" s="7">
        <f>SUM(G29:G29)</f>
        <v>19999</v>
      </c>
      <c r="H30" s="7">
        <f>SUM(H29:H29)</f>
        <v>0</v>
      </c>
    </row>
    <row r="31" spans="1:11" x14ac:dyDescent="0.25">
      <c r="A31" s="4">
        <v>2310</v>
      </c>
      <c r="B31" s="4">
        <v>3122</v>
      </c>
      <c r="C31" s="1" t="s">
        <v>37</v>
      </c>
      <c r="D31" s="5">
        <v>60000</v>
      </c>
      <c r="E31" s="5">
        <v>60000</v>
      </c>
      <c r="F31" s="5">
        <v>15000</v>
      </c>
      <c r="G31" s="5">
        <v>0</v>
      </c>
      <c r="H31" s="5">
        <v>60000</v>
      </c>
    </row>
    <row r="32" spans="1:11" x14ac:dyDescent="0.25">
      <c r="A32" s="6"/>
      <c r="B32" s="6"/>
      <c r="C32" s="6" t="s">
        <v>38</v>
      </c>
      <c r="D32" s="7">
        <f>SUM(D31:D31)</f>
        <v>60000</v>
      </c>
      <c r="E32" s="7">
        <f>SUM(E31:E31)</f>
        <v>60000</v>
      </c>
      <c r="F32" s="7">
        <f>SUM(F31:F31)</f>
        <v>15000</v>
      </c>
      <c r="G32" s="7">
        <f>SUM(G31:G31)</f>
        <v>0</v>
      </c>
      <c r="H32" s="7">
        <f>SUM(H31:H31)</f>
        <v>60000</v>
      </c>
    </row>
    <row r="33" spans="1:8" x14ac:dyDescent="0.25">
      <c r="A33" s="4">
        <v>2321</v>
      </c>
      <c r="B33" s="4">
        <v>3122</v>
      </c>
      <c r="C33" s="1" t="s">
        <v>39</v>
      </c>
      <c r="D33" s="5">
        <v>50000</v>
      </c>
      <c r="E33" s="5">
        <v>50000</v>
      </c>
      <c r="F33" s="5">
        <v>25000</v>
      </c>
      <c r="G33" s="5">
        <v>0</v>
      </c>
      <c r="H33" s="5">
        <v>50000</v>
      </c>
    </row>
    <row r="34" spans="1:8" x14ac:dyDescent="0.25">
      <c r="A34" s="6"/>
      <c r="B34" s="6"/>
      <c r="C34" s="6" t="s">
        <v>40</v>
      </c>
      <c r="D34" s="7">
        <f>SUM(D33:D33)</f>
        <v>50000</v>
      </c>
      <c r="E34" s="7">
        <f>SUM(E33:E33)</f>
        <v>50000</v>
      </c>
      <c r="F34" s="7">
        <f>SUM(F33:F33)</f>
        <v>25000</v>
      </c>
      <c r="G34" s="7">
        <f>SUM(G33:G33)</f>
        <v>0</v>
      </c>
      <c r="H34" s="7">
        <f>SUM(H33:H33)</f>
        <v>50000</v>
      </c>
    </row>
    <row r="35" spans="1:8" x14ac:dyDescent="0.25">
      <c r="A35" s="4">
        <v>3314</v>
      </c>
      <c r="B35" s="4">
        <v>2111</v>
      </c>
      <c r="C35" s="1" t="s">
        <v>41</v>
      </c>
      <c r="D35" s="5">
        <v>6000</v>
      </c>
      <c r="E35" s="5">
        <v>6000</v>
      </c>
      <c r="F35" s="5">
        <v>10300</v>
      </c>
      <c r="G35" s="5">
        <v>5530</v>
      </c>
      <c r="H35" s="5">
        <v>8000</v>
      </c>
    </row>
    <row r="36" spans="1:8" x14ac:dyDescent="0.25">
      <c r="A36" s="6"/>
      <c r="B36" s="6"/>
      <c r="C36" s="6" t="s">
        <v>42</v>
      </c>
      <c r="D36" s="7">
        <f>SUM(D35:D35)</f>
        <v>6000</v>
      </c>
      <c r="E36" s="7">
        <f>SUM(E35:E35)</f>
        <v>6000</v>
      </c>
      <c r="F36" s="7">
        <f>SUM(F35:F35)</f>
        <v>10300</v>
      </c>
      <c r="G36" s="7">
        <f>SUM(G35:G35)</f>
        <v>5530</v>
      </c>
      <c r="H36" s="7">
        <f>SUM(H35:H35)</f>
        <v>8000</v>
      </c>
    </row>
    <row r="37" spans="1:8" x14ac:dyDescent="0.25">
      <c r="A37" s="4">
        <v>3315</v>
      </c>
      <c r="B37" s="4">
        <v>2111</v>
      </c>
      <c r="C37" s="1" t="s">
        <v>43</v>
      </c>
      <c r="D37" s="5">
        <v>6000</v>
      </c>
      <c r="E37" s="5">
        <v>6000</v>
      </c>
      <c r="F37" s="5">
        <v>4720</v>
      </c>
      <c r="G37" s="5">
        <v>1680</v>
      </c>
      <c r="H37" s="5">
        <v>5000</v>
      </c>
    </row>
    <row r="38" spans="1:8" x14ac:dyDescent="0.25">
      <c r="A38" s="6"/>
      <c r="B38" s="6"/>
      <c r="C38" s="6" t="s">
        <v>44</v>
      </c>
      <c r="D38" s="7">
        <f>SUM(D37:D37)</f>
        <v>6000</v>
      </c>
      <c r="E38" s="7">
        <f>SUM(E37:E37)</f>
        <v>6000</v>
      </c>
      <c r="F38" s="7">
        <f>SUM(F37:F37)</f>
        <v>4720</v>
      </c>
      <c r="G38" s="7">
        <f>SUM(G37:G37)</f>
        <v>1680</v>
      </c>
      <c r="H38" s="7">
        <f>SUM(H37:H37)</f>
        <v>5000</v>
      </c>
    </row>
    <row r="39" spans="1:8" x14ac:dyDescent="0.25">
      <c r="A39" s="4">
        <v>3421</v>
      </c>
      <c r="B39" s="4">
        <v>2132</v>
      </c>
      <c r="C39" s="1" t="s">
        <v>45</v>
      </c>
      <c r="D39" s="5">
        <v>100000</v>
      </c>
      <c r="E39" s="5">
        <v>160000</v>
      </c>
      <c r="F39" s="5">
        <v>77300</v>
      </c>
      <c r="G39" s="5">
        <v>125000</v>
      </c>
      <c r="H39" s="5">
        <v>160000</v>
      </c>
    </row>
    <row r="40" spans="1:8" x14ac:dyDescent="0.25">
      <c r="A40" s="6"/>
      <c r="B40" s="6"/>
      <c r="C40" s="6" t="s">
        <v>46</v>
      </c>
      <c r="D40" s="7">
        <f>SUM(D39:D39)</f>
        <v>100000</v>
      </c>
      <c r="E40" s="7">
        <f>SUM(E39:E39)</f>
        <v>160000</v>
      </c>
      <c r="F40" s="7">
        <f>SUM(F39:F39)</f>
        <v>77300</v>
      </c>
      <c r="G40" s="7">
        <f>SUM(G39:G39)</f>
        <v>125000</v>
      </c>
      <c r="H40" s="7">
        <f>SUM(H39:H39)</f>
        <v>160000</v>
      </c>
    </row>
    <row r="41" spans="1:8" x14ac:dyDescent="0.25">
      <c r="A41" s="4">
        <v>3613</v>
      </c>
      <c r="B41" s="4">
        <v>2111</v>
      </c>
      <c r="C41" s="1" t="s">
        <v>47</v>
      </c>
      <c r="D41" s="5">
        <v>500000</v>
      </c>
      <c r="E41" s="5">
        <v>500000</v>
      </c>
      <c r="F41" s="5">
        <v>434191.78</v>
      </c>
      <c r="G41" s="5">
        <v>453280</v>
      </c>
      <c r="H41" s="5">
        <v>500000</v>
      </c>
    </row>
    <row r="42" spans="1:8" x14ac:dyDescent="0.25">
      <c r="A42" s="4">
        <v>3613</v>
      </c>
      <c r="B42" s="4">
        <v>2132</v>
      </c>
      <c r="C42" s="1" t="s">
        <v>48</v>
      </c>
      <c r="D42" s="5">
        <v>1500000</v>
      </c>
      <c r="E42" s="5">
        <v>1500000</v>
      </c>
      <c r="F42" s="5">
        <v>1113305</v>
      </c>
      <c r="G42" s="5">
        <v>1254273.72</v>
      </c>
      <c r="H42" s="5">
        <v>1500000</v>
      </c>
    </row>
    <row r="43" spans="1:8" x14ac:dyDescent="0.25">
      <c r="A43" s="4">
        <v>3613</v>
      </c>
      <c r="B43" s="4">
        <v>2324</v>
      </c>
      <c r="C43" s="1" t="s">
        <v>49</v>
      </c>
      <c r="D43" s="5">
        <v>0</v>
      </c>
      <c r="E43" s="5">
        <v>88000</v>
      </c>
      <c r="F43" s="5">
        <v>1131223</v>
      </c>
      <c r="G43" s="5">
        <v>87157</v>
      </c>
      <c r="H43" s="5">
        <v>88000</v>
      </c>
    </row>
    <row r="44" spans="1:8" x14ac:dyDescent="0.25">
      <c r="A44" s="6"/>
      <c r="B44" s="6"/>
      <c r="C44" s="6" t="s">
        <v>50</v>
      </c>
      <c r="D44" s="7">
        <f>SUM(D41:D43)</f>
        <v>2000000</v>
      </c>
      <c r="E44" s="7">
        <f>SUM(E41:E43)</f>
        <v>2088000</v>
      </c>
      <c r="F44" s="7">
        <f>SUM(F41:F43)</f>
        <v>2678719.7800000003</v>
      </c>
      <c r="G44" s="7">
        <f>SUM(G41:G43)</f>
        <v>1794710.72</v>
      </c>
      <c r="H44" s="7">
        <f>SUM(H41:H43)</f>
        <v>2088000</v>
      </c>
    </row>
    <row r="45" spans="1:8" x14ac:dyDescent="0.25">
      <c r="A45" s="4">
        <v>3631</v>
      </c>
      <c r="B45" s="4">
        <v>2324</v>
      </c>
      <c r="C45" s="1" t="s">
        <v>51</v>
      </c>
      <c r="D45" s="5">
        <v>0</v>
      </c>
      <c r="E45" s="5">
        <v>10000</v>
      </c>
      <c r="F45" s="5">
        <v>0</v>
      </c>
      <c r="G45" s="5">
        <v>9525</v>
      </c>
      <c r="H45" s="5">
        <v>0</v>
      </c>
    </row>
    <row r="46" spans="1:8" x14ac:dyDescent="0.25">
      <c r="A46" s="6"/>
      <c r="B46" s="6"/>
      <c r="C46" s="6" t="s">
        <v>52</v>
      </c>
      <c r="D46" s="7">
        <f>SUM(D45:D45)</f>
        <v>0</v>
      </c>
      <c r="E46" s="7">
        <f>SUM(E45:E45)</f>
        <v>10000</v>
      </c>
      <c r="F46" s="7">
        <f>SUM(F45:F45)</f>
        <v>0</v>
      </c>
      <c r="G46" s="7">
        <f>SUM(G45:G45)</f>
        <v>9525</v>
      </c>
      <c r="H46" s="7">
        <f>SUM(H45:H45)</f>
        <v>0</v>
      </c>
    </row>
    <row r="47" spans="1:8" x14ac:dyDescent="0.25">
      <c r="A47" s="4">
        <v>3632</v>
      </c>
      <c r="B47" s="4">
        <v>2111</v>
      </c>
      <c r="C47" s="1" t="s">
        <v>53</v>
      </c>
      <c r="D47" s="5">
        <v>200000</v>
      </c>
      <c r="E47" s="5">
        <v>200000</v>
      </c>
      <c r="F47" s="5">
        <v>438510</v>
      </c>
      <c r="G47" s="5">
        <v>131300</v>
      </c>
      <c r="H47" s="5">
        <v>200000</v>
      </c>
    </row>
    <row r="48" spans="1:8" x14ac:dyDescent="0.25">
      <c r="A48" s="6"/>
      <c r="B48" s="6"/>
      <c r="C48" s="6" t="s">
        <v>54</v>
      </c>
      <c r="D48" s="7">
        <f>SUM(D47:D47)</f>
        <v>200000</v>
      </c>
      <c r="E48" s="7">
        <f>SUM(E47:E47)</f>
        <v>200000</v>
      </c>
      <c r="F48" s="7">
        <f>SUM(F47:F47)</f>
        <v>438510</v>
      </c>
      <c r="G48" s="7">
        <f>SUM(G47:G47)</f>
        <v>131300</v>
      </c>
      <c r="H48" s="7">
        <f>SUM(H47:H47)</f>
        <v>200000</v>
      </c>
    </row>
    <row r="49" spans="1:8" x14ac:dyDescent="0.25">
      <c r="A49" s="4">
        <v>3635</v>
      </c>
      <c r="B49" s="4">
        <v>3122</v>
      </c>
      <c r="C49" s="1" t="s">
        <v>55</v>
      </c>
      <c r="D49" s="5">
        <v>300000</v>
      </c>
      <c r="E49" s="5">
        <v>335170</v>
      </c>
      <c r="F49" s="5">
        <v>335170</v>
      </c>
      <c r="G49" s="5">
        <v>335170</v>
      </c>
      <c r="H49" s="5">
        <v>0</v>
      </c>
    </row>
    <row r="50" spans="1:8" x14ac:dyDescent="0.25">
      <c r="A50" s="6"/>
      <c r="B50" s="6"/>
      <c r="C50" s="6" t="s">
        <v>56</v>
      </c>
      <c r="D50" s="7">
        <f>SUM(D49:D49)</f>
        <v>300000</v>
      </c>
      <c r="E50" s="7">
        <f>SUM(E49:E49)</f>
        <v>335170</v>
      </c>
      <c r="F50" s="7">
        <f>SUM(F49:F49)</f>
        <v>335170</v>
      </c>
      <c r="G50" s="7">
        <f>SUM(G49:G49)</f>
        <v>335170</v>
      </c>
      <c r="H50" s="7">
        <f>SUM(H49:H49)</f>
        <v>0</v>
      </c>
    </row>
    <row r="51" spans="1:8" x14ac:dyDescent="0.25">
      <c r="A51" s="4">
        <v>3639</v>
      </c>
      <c r="B51" s="4">
        <v>2111</v>
      </c>
      <c r="C51" s="1" t="s">
        <v>57</v>
      </c>
      <c r="D51" s="5">
        <v>160000</v>
      </c>
      <c r="E51" s="5">
        <v>219640</v>
      </c>
      <c r="F51" s="5">
        <v>209385.41</v>
      </c>
      <c r="G51" s="5">
        <v>189218</v>
      </c>
      <c r="H51" s="5">
        <v>220000</v>
      </c>
    </row>
    <row r="52" spans="1:8" x14ac:dyDescent="0.25">
      <c r="A52" s="4">
        <v>3639</v>
      </c>
      <c r="B52" s="4">
        <v>2119</v>
      </c>
      <c r="C52" s="1" t="s">
        <v>58</v>
      </c>
      <c r="D52" s="5">
        <v>30000</v>
      </c>
      <c r="E52" s="5">
        <v>45300</v>
      </c>
      <c r="F52" s="5">
        <v>124440.03</v>
      </c>
      <c r="G52" s="5">
        <v>44204.93</v>
      </c>
      <c r="H52" s="5">
        <v>30000</v>
      </c>
    </row>
    <row r="53" spans="1:8" x14ac:dyDescent="0.25">
      <c r="A53" s="4">
        <v>3639</v>
      </c>
      <c r="B53" s="4">
        <v>2131</v>
      </c>
      <c r="C53" s="1" t="s">
        <v>59</v>
      </c>
      <c r="D53" s="5">
        <v>150000</v>
      </c>
      <c r="E53" s="5">
        <v>150000</v>
      </c>
      <c r="F53" s="5">
        <v>113208</v>
      </c>
      <c r="G53" s="5">
        <v>22400</v>
      </c>
      <c r="H53" s="5">
        <v>120000</v>
      </c>
    </row>
    <row r="54" spans="1:8" x14ac:dyDescent="0.25">
      <c r="A54" s="4">
        <v>3639</v>
      </c>
      <c r="B54" s="4">
        <v>2132</v>
      </c>
      <c r="C54" s="1" t="s">
        <v>60</v>
      </c>
      <c r="D54" s="5">
        <v>290000</v>
      </c>
      <c r="E54" s="5">
        <v>410500</v>
      </c>
      <c r="F54" s="5">
        <v>366980</v>
      </c>
      <c r="G54" s="5">
        <v>248965</v>
      </c>
      <c r="H54" s="5">
        <v>350000</v>
      </c>
    </row>
    <row r="55" spans="1:8" x14ac:dyDescent="0.25">
      <c r="A55" s="4">
        <v>3639</v>
      </c>
      <c r="B55" s="4">
        <v>2324</v>
      </c>
      <c r="C55" s="1" t="s">
        <v>61</v>
      </c>
      <c r="D55" s="5">
        <v>0</v>
      </c>
      <c r="E55" s="5">
        <v>294000</v>
      </c>
      <c r="F55" s="5">
        <v>463575</v>
      </c>
      <c r="G55" s="5">
        <v>293571</v>
      </c>
      <c r="H55" s="5">
        <v>0</v>
      </c>
    </row>
    <row r="56" spans="1:8" x14ac:dyDescent="0.25">
      <c r="A56" s="4">
        <v>3639</v>
      </c>
      <c r="B56" s="4">
        <v>3111</v>
      </c>
      <c r="C56" s="1" t="s">
        <v>62</v>
      </c>
      <c r="D56" s="5">
        <v>0</v>
      </c>
      <c r="E56" s="5">
        <v>36200</v>
      </c>
      <c r="F56" s="5">
        <v>118300</v>
      </c>
      <c r="G56" s="5">
        <v>36176</v>
      </c>
      <c r="H56" s="5">
        <v>150000</v>
      </c>
    </row>
    <row r="57" spans="1:8" x14ac:dyDescent="0.25">
      <c r="A57" s="4">
        <v>3639</v>
      </c>
      <c r="B57" s="4">
        <v>3122</v>
      </c>
      <c r="C57" s="1" t="s">
        <v>63</v>
      </c>
      <c r="D57" s="5">
        <v>0</v>
      </c>
      <c r="E57" s="5">
        <v>167684</v>
      </c>
      <c r="F57" s="5">
        <v>0</v>
      </c>
      <c r="G57" s="5">
        <v>117947.34</v>
      </c>
      <c r="H57" s="5">
        <v>0</v>
      </c>
    </row>
    <row r="58" spans="1:8" x14ac:dyDescent="0.25">
      <c r="A58" s="6"/>
      <c r="B58" s="6"/>
      <c r="C58" s="6" t="s">
        <v>64</v>
      </c>
      <c r="D58" s="7">
        <f>SUM(D51:D57)</f>
        <v>630000</v>
      </c>
      <c r="E58" s="7">
        <f>SUM(E51:E57)</f>
        <v>1323324</v>
      </c>
      <c r="F58" s="7">
        <f>SUM(F51:F57)</f>
        <v>1395888.44</v>
      </c>
      <c r="G58" s="7">
        <f>SUM(G51:G57)</f>
        <v>952482.2699999999</v>
      </c>
      <c r="H58" s="7">
        <f>SUM(H51:H57)</f>
        <v>870000</v>
      </c>
    </row>
    <row r="59" spans="1:8" x14ac:dyDescent="0.25">
      <c r="A59" s="4">
        <v>3723</v>
      </c>
      <c r="B59" s="4">
        <v>2111</v>
      </c>
      <c r="C59" s="1" t="s">
        <v>65</v>
      </c>
      <c r="D59" s="5">
        <v>10000</v>
      </c>
      <c r="E59" s="5">
        <v>10000</v>
      </c>
      <c r="F59" s="5">
        <v>0</v>
      </c>
      <c r="G59" s="5">
        <v>4598</v>
      </c>
      <c r="H59" s="5">
        <v>10000</v>
      </c>
    </row>
    <row r="60" spans="1:8" x14ac:dyDescent="0.25">
      <c r="A60" s="4">
        <v>3723</v>
      </c>
      <c r="B60" s="4">
        <v>2324</v>
      </c>
      <c r="C60" s="1" t="s">
        <v>66</v>
      </c>
      <c r="D60" s="5">
        <v>0</v>
      </c>
      <c r="E60" s="5">
        <v>23800</v>
      </c>
      <c r="F60" s="5">
        <v>7026.5</v>
      </c>
      <c r="G60" s="5">
        <v>23789.14</v>
      </c>
      <c r="H60" s="5">
        <v>10000</v>
      </c>
    </row>
    <row r="61" spans="1:8" x14ac:dyDescent="0.25">
      <c r="A61" s="6"/>
      <c r="B61" s="6"/>
      <c r="C61" s="6" t="s">
        <v>67</v>
      </c>
      <c r="D61" s="7">
        <f>SUM(D59:D60)</f>
        <v>10000</v>
      </c>
      <c r="E61" s="7">
        <f>SUM(E59:E60)</f>
        <v>33800</v>
      </c>
      <c r="F61" s="7">
        <f>SUM(F59:F60)</f>
        <v>7026.5</v>
      </c>
      <c r="G61" s="7">
        <f>SUM(G59:G60)</f>
        <v>28387.14</v>
      </c>
      <c r="H61" s="7">
        <f>SUM(H59:H60)</f>
        <v>20000</v>
      </c>
    </row>
    <row r="62" spans="1:8" x14ac:dyDescent="0.25">
      <c r="A62" s="4">
        <v>3725</v>
      </c>
      <c r="B62" s="4">
        <v>2111</v>
      </c>
      <c r="C62" s="1" t="s">
        <v>68</v>
      </c>
      <c r="D62" s="5">
        <v>7500</v>
      </c>
      <c r="E62" s="5">
        <v>7500</v>
      </c>
      <c r="F62" s="5">
        <v>3025</v>
      </c>
      <c r="G62" s="5">
        <v>600</v>
      </c>
      <c r="H62" s="5">
        <v>1000</v>
      </c>
    </row>
    <row r="63" spans="1:8" x14ac:dyDescent="0.25">
      <c r="A63" s="4">
        <v>3725</v>
      </c>
      <c r="B63" s="4">
        <v>2324</v>
      </c>
      <c r="C63" s="1" t="s">
        <v>69</v>
      </c>
      <c r="D63" s="5">
        <v>600000</v>
      </c>
      <c r="E63" s="5">
        <v>600000</v>
      </c>
      <c r="F63" s="5">
        <v>612131.46</v>
      </c>
      <c r="G63" s="5">
        <v>454489.31</v>
      </c>
      <c r="H63" s="5">
        <v>650000</v>
      </c>
    </row>
    <row r="64" spans="1:8" x14ac:dyDescent="0.25">
      <c r="A64" s="6"/>
      <c r="B64" s="6"/>
      <c r="C64" s="6" t="s">
        <v>70</v>
      </c>
      <c r="D64" s="7">
        <f>SUM(D62:D63)</f>
        <v>607500</v>
      </c>
      <c r="E64" s="7">
        <f>SUM(E62:E63)</f>
        <v>607500</v>
      </c>
      <c r="F64" s="7">
        <f>SUM(F62:F63)</f>
        <v>615156.46</v>
      </c>
      <c r="G64" s="7">
        <f>SUM(G62:G63)</f>
        <v>455089.31</v>
      </c>
      <c r="H64" s="7">
        <f>SUM(H62:H63)</f>
        <v>651000</v>
      </c>
    </row>
    <row r="65" spans="1:8" x14ac:dyDescent="0.25">
      <c r="A65" s="4">
        <v>3745</v>
      </c>
      <c r="B65" s="4">
        <v>2111</v>
      </c>
      <c r="C65" s="1" t="s">
        <v>71</v>
      </c>
      <c r="D65" s="5">
        <v>150000</v>
      </c>
      <c r="E65" s="5">
        <v>150000</v>
      </c>
      <c r="F65" s="5">
        <v>36300</v>
      </c>
      <c r="G65" s="5">
        <v>32000</v>
      </c>
      <c r="H65" s="5">
        <v>60000</v>
      </c>
    </row>
    <row r="66" spans="1:8" x14ac:dyDescent="0.25">
      <c r="A66" s="6"/>
      <c r="B66" s="6"/>
      <c r="C66" s="6" t="s">
        <v>72</v>
      </c>
      <c r="D66" s="7">
        <f>SUM(D65:D65)</f>
        <v>150000</v>
      </c>
      <c r="E66" s="7">
        <f>SUM(E65:E65)</f>
        <v>150000</v>
      </c>
      <c r="F66" s="7">
        <f>SUM(F65:F65)</f>
        <v>36300</v>
      </c>
      <c r="G66" s="7">
        <f>SUM(G65:G65)</f>
        <v>32000</v>
      </c>
      <c r="H66" s="7">
        <f>SUM(H65:H65)</f>
        <v>60000</v>
      </c>
    </row>
    <row r="67" spans="1:8" x14ac:dyDescent="0.25">
      <c r="A67" s="4">
        <v>5512</v>
      </c>
      <c r="B67" s="4">
        <v>2111</v>
      </c>
      <c r="C67" s="1" t="s">
        <v>73</v>
      </c>
      <c r="D67" s="5">
        <v>16000</v>
      </c>
      <c r="E67" s="5">
        <v>16190</v>
      </c>
      <c r="F67" s="5">
        <v>17270</v>
      </c>
      <c r="G67" s="5">
        <v>16190</v>
      </c>
      <c r="H67" s="5">
        <v>20000</v>
      </c>
    </row>
    <row r="68" spans="1:8" x14ac:dyDescent="0.25">
      <c r="A68" s="6"/>
      <c r="B68" s="6"/>
      <c r="C68" s="6" t="s">
        <v>74</v>
      </c>
      <c r="D68" s="7">
        <f>SUM(D67:D67)</f>
        <v>16000</v>
      </c>
      <c r="E68" s="7">
        <f>SUM(E67:E67)</f>
        <v>16190</v>
      </c>
      <c r="F68" s="7">
        <f>SUM(F67:F67)</f>
        <v>17270</v>
      </c>
      <c r="G68" s="7">
        <f>SUM(G67:G67)</f>
        <v>16190</v>
      </c>
      <c r="H68" s="7">
        <f>SUM(H67:H67)</f>
        <v>20000</v>
      </c>
    </row>
    <row r="69" spans="1:8" x14ac:dyDescent="0.25">
      <c r="A69" s="4">
        <v>6171</v>
      </c>
      <c r="B69" s="4">
        <v>2324</v>
      </c>
      <c r="C69" s="1" t="s">
        <v>75</v>
      </c>
      <c r="D69" s="5">
        <v>0</v>
      </c>
      <c r="E69" s="5">
        <v>188600</v>
      </c>
      <c r="F69" s="5">
        <v>261360</v>
      </c>
      <c r="G69" s="5">
        <v>188546</v>
      </c>
      <c r="H69" s="5">
        <v>0</v>
      </c>
    </row>
    <row r="70" spans="1:8" x14ac:dyDescent="0.25">
      <c r="A70" s="6"/>
      <c r="B70" s="6"/>
      <c r="C70" s="6" t="s">
        <v>76</v>
      </c>
      <c r="D70" s="7">
        <f>SUM(D69:D69)</f>
        <v>0</v>
      </c>
      <c r="E70" s="7">
        <f>SUM(E69:E69)</f>
        <v>188600</v>
      </c>
      <c r="F70" s="7">
        <f>SUM(F69:F69)</f>
        <v>261360</v>
      </c>
      <c r="G70" s="7">
        <f>SUM(G69:G69)</f>
        <v>188546</v>
      </c>
      <c r="H70" s="7">
        <f>SUM(H69:H69)</f>
        <v>0</v>
      </c>
    </row>
    <row r="71" spans="1:8" x14ac:dyDescent="0.25">
      <c r="A71" s="4">
        <v>6310</v>
      </c>
      <c r="B71" s="4">
        <v>2141</v>
      </c>
      <c r="C71" s="1" t="s">
        <v>77</v>
      </c>
      <c r="D71" s="5">
        <v>75000</v>
      </c>
      <c r="E71" s="5">
        <v>75000</v>
      </c>
      <c r="F71" s="5">
        <v>103267.24</v>
      </c>
      <c r="G71" s="5">
        <v>50074.12</v>
      </c>
      <c r="H71" s="5">
        <v>75000</v>
      </c>
    </row>
    <row r="72" spans="1:8" x14ac:dyDescent="0.25">
      <c r="A72" s="6"/>
      <c r="B72" s="6"/>
      <c r="C72" s="6" t="s">
        <v>78</v>
      </c>
      <c r="D72" s="7">
        <f>SUM(D71:D71)</f>
        <v>75000</v>
      </c>
      <c r="E72" s="7">
        <f>SUM(E71:E71)</f>
        <v>75000</v>
      </c>
      <c r="F72" s="7">
        <f>SUM(F71:F71)</f>
        <v>103267.24</v>
      </c>
      <c r="G72" s="7">
        <f>SUM(G71:G71)</f>
        <v>50074.12</v>
      </c>
      <c r="H72" s="7">
        <f>SUM(H71:H71)</f>
        <v>75000</v>
      </c>
    </row>
    <row r="74" spans="1:8" x14ac:dyDescent="0.25">
      <c r="A74" s="6"/>
      <c r="B74" s="6"/>
      <c r="C74" s="6" t="s">
        <v>79</v>
      </c>
      <c r="D74" s="7">
        <f>D24+D26+D28+D30+D32+D34+D36+D38+D40+D44+D46+D48+D50+D58+D61+D64+D66+D68+D70+D72</f>
        <v>57849553.25</v>
      </c>
      <c r="E74" s="7">
        <f>E24+E26+E28+E30+E32+E34+E36+E38+E40+E44+E46+E48+E50+E58+E61+E64+E66+E68+E70+E72</f>
        <v>60929851.939999998</v>
      </c>
      <c r="F74" s="7">
        <f>F24+F26+F28+F30+F32+F34+F36+F38+F40+F44+F46+F48+F50+F58+F61+F64+F66+F68+F70+F72</f>
        <v>44820256.539999992</v>
      </c>
      <c r="G74" s="7">
        <f>G24+G26+G28+G30+G32+G34+G36+G38+G40+G44+G46+G48+G50+G58+G61+G64+G66+G68+G70+G72</f>
        <v>48345227.850000001</v>
      </c>
      <c r="H74" s="7">
        <f>H24+H26+H28+H30+H32+H34+H36+H38+H40+H44+H46+H48+H50+H58+H61+H64+H66+H68+H70+H72</f>
        <v>50087423</v>
      </c>
    </row>
  </sheetData>
  <pageMargins left="0.19685039370078738" right="0.19685039370078738" top="0.39370078740157477" bottom="0.59055118110236215" header="0.39370078740157477" footer="0.19685039370078738"/>
  <pageSetup paperSize="9" scale="79" fitToHeight="0" orientation="landscape" r:id="rId1"/>
  <headerFooter>
    <oddHeader>&amp;R&amp;11&amp;"Calibri"&amp;IDatum poslední úpravy návrhu 12.11.2025</oddHeader>
    <oddFooter>&amp;L&amp;11&amp;"Calibri"&amp;ISumář za paragrafy + položky - rozpočet k datu 12.11.2025 - skutečnost do období 10/2025&amp;R&amp;11&amp;"Calibri"&amp;IStránka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1849-8788-4907-8462-0C9AC9568A18}">
  <sheetPr>
    <pageSetUpPr fitToPage="1"/>
  </sheetPr>
  <dimension ref="A1:K238"/>
  <sheetViews>
    <sheetView tabSelected="1" topLeftCell="B1" zoomScale="169" zoomScaleNormal="90" workbookViewId="0">
      <pane ySplit="2" topLeftCell="A229" activePane="bottomLeft" state="frozen"/>
      <selection pane="bottomLeft" activeCell="I216" sqref="I216"/>
    </sheetView>
  </sheetViews>
  <sheetFormatPr defaultColWidth="9.140625" defaultRowHeight="13.5" x14ac:dyDescent="0.25"/>
  <cols>
    <col min="1" max="2" width="5.7109375" style="1" customWidth="1"/>
    <col min="3" max="3" width="57" style="1" customWidth="1"/>
    <col min="4" max="4" width="15.85546875" style="1" customWidth="1"/>
    <col min="5" max="5" width="12.7109375" style="1" customWidth="1"/>
    <col min="6" max="6" width="16.5703125" style="1" customWidth="1"/>
    <col min="7" max="7" width="17" style="1" bestFit="1" customWidth="1"/>
    <col min="8" max="8" width="13.28515625" style="1" customWidth="1"/>
    <col min="9" max="9" width="12" style="1" customWidth="1"/>
    <col min="10" max="16384" width="9.140625" style="1"/>
  </cols>
  <sheetData>
    <row r="1" spans="1:8" ht="20.100000000000001" customHeight="1" x14ac:dyDescent="0.35">
      <c r="A1" s="2" t="s">
        <v>80</v>
      </c>
    </row>
    <row r="2" spans="1:8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294</v>
      </c>
      <c r="H2" s="3" t="s">
        <v>8</v>
      </c>
    </row>
    <row r="3" spans="1:8" x14ac:dyDescent="0.25">
      <c r="A3" s="4">
        <v>1014</v>
      </c>
      <c r="B3" s="4">
        <v>5169</v>
      </c>
      <c r="C3" s="1" t="s">
        <v>81</v>
      </c>
      <c r="D3" s="5">
        <v>10000</v>
      </c>
      <c r="E3" s="5">
        <v>10000</v>
      </c>
      <c r="F3" s="5">
        <v>0</v>
      </c>
      <c r="G3" s="5">
        <v>6500</v>
      </c>
      <c r="H3" s="5">
        <v>15000</v>
      </c>
    </row>
    <row r="4" spans="1:8" x14ac:dyDescent="0.25">
      <c r="A4" s="6"/>
      <c r="B4" s="6"/>
      <c r="C4" s="6" t="s">
        <v>82</v>
      </c>
      <c r="D4" s="7">
        <f>SUM(D3:D3)</f>
        <v>10000</v>
      </c>
      <c r="E4" s="7">
        <f>SUM(E3:E3)</f>
        <v>10000</v>
      </c>
      <c r="F4" s="7">
        <f>SUM(F3:F3)</f>
        <v>0</v>
      </c>
      <c r="G4" s="7">
        <f>SUM(G3:G3)</f>
        <v>6500</v>
      </c>
      <c r="H4" s="7">
        <f>SUM(H3:H3)</f>
        <v>15000</v>
      </c>
    </row>
    <row r="5" spans="1:8" x14ac:dyDescent="0.25">
      <c r="A5" s="4">
        <v>1031</v>
      </c>
      <c r="B5" s="4">
        <v>5139</v>
      </c>
      <c r="C5" s="1" t="s">
        <v>83</v>
      </c>
      <c r="D5" s="5">
        <v>15000</v>
      </c>
      <c r="E5" s="5">
        <v>15000</v>
      </c>
      <c r="F5" s="5">
        <v>11078</v>
      </c>
      <c r="G5" s="5">
        <v>0</v>
      </c>
      <c r="H5" s="5">
        <v>15000</v>
      </c>
    </row>
    <row r="6" spans="1:8" x14ac:dyDescent="0.25">
      <c r="A6" s="4">
        <v>1031</v>
      </c>
      <c r="B6" s="4">
        <v>5169</v>
      </c>
      <c r="C6" s="1" t="s">
        <v>84</v>
      </c>
      <c r="D6" s="5">
        <v>20000</v>
      </c>
      <c r="E6" s="5">
        <v>20000</v>
      </c>
      <c r="F6" s="5">
        <v>0</v>
      </c>
      <c r="G6" s="5">
        <v>0</v>
      </c>
      <c r="H6" s="5">
        <v>20000</v>
      </c>
    </row>
    <row r="7" spans="1:8" x14ac:dyDescent="0.25">
      <c r="A7" s="4">
        <v>1031</v>
      </c>
      <c r="B7" s="4">
        <v>5229</v>
      </c>
      <c r="C7" s="1" t="s">
        <v>85</v>
      </c>
      <c r="D7" s="5">
        <v>15000</v>
      </c>
      <c r="E7" s="5">
        <v>15000</v>
      </c>
      <c r="F7" s="5">
        <v>0</v>
      </c>
      <c r="G7" s="5">
        <v>0</v>
      </c>
      <c r="H7" s="5">
        <v>15000</v>
      </c>
    </row>
    <row r="8" spans="1:8" x14ac:dyDescent="0.25">
      <c r="A8" s="6"/>
      <c r="B8" s="6"/>
      <c r="C8" s="6" t="s">
        <v>32</v>
      </c>
      <c r="D8" s="7">
        <f>SUM(D5:D7)</f>
        <v>50000</v>
      </c>
      <c r="E8" s="7">
        <f>SUM(E5:E7)</f>
        <v>50000</v>
      </c>
      <c r="F8" s="7">
        <f>SUM(F5:F7)</f>
        <v>11078</v>
      </c>
      <c r="G8" s="7">
        <f>SUM(G5:G7)</f>
        <v>0</v>
      </c>
      <c r="H8" s="7">
        <f>SUM(H5:H7)</f>
        <v>50000</v>
      </c>
    </row>
    <row r="9" spans="1:8" x14ac:dyDescent="0.25">
      <c r="A9" s="4">
        <v>1032</v>
      </c>
      <c r="B9" s="4">
        <v>5169</v>
      </c>
      <c r="C9" s="1" t="s">
        <v>86</v>
      </c>
      <c r="D9" s="5">
        <v>200000</v>
      </c>
      <c r="E9" s="5">
        <v>200000</v>
      </c>
      <c r="F9" s="5">
        <v>95500</v>
      </c>
      <c r="G9" s="5">
        <v>83969</v>
      </c>
      <c r="H9" s="5">
        <v>100000</v>
      </c>
    </row>
    <row r="10" spans="1:8" x14ac:dyDescent="0.25">
      <c r="A10" s="6"/>
      <c r="B10" s="6"/>
      <c r="C10" s="6" t="s">
        <v>87</v>
      </c>
      <c r="D10" s="7">
        <f>SUM(D9:D9)</f>
        <v>200000</v>
      </c>
      <c r="E10" s="7">
        <f>SUM(E9:E9)</f>
        <v>200000</v>
      </c>
      <c r="F10" s="7">
        <f>SUM(F9:F9)</f>
        <v>95500</v>
      </c>
      <c r="G10" s="7">
        <f>SUM(G9:G9)</f>
        <v>83969</v>
      </c>
      <c r="H10" s="7">
        <f>SUM(H9:H9)</f>
        <v>100000</v>
      </c>
    </row>
    <row r="11" spans="1:8" x14ac:dyDescent="0.25">
      <c r="A11" s="4">
        <v>2212</v>
      </c>
      <c r="B11" s="4">
        <v>5137</v>
      </c>
      <c r="C11" s="1" t="s">
        <v>88</v>
      </c>
      <c r="D11" s="5">
        <v>50000</v>
      </c>
      <c r="E11" s="5">
        <v>50000</v>
      </c>
      <c r="F11" s="5">
        <v>2954</v>
      </c>
      <c r="G11" s="5">
        <v>4234</v>
      </c>
      <c r="H11" s="5">
        <v>10000</v>
      </c>
    </row>
    <row r="12" spans="1:8" x14ac:dyDescent="0.25">
      <c r="A12" s="4">
        <v>2212</v>
      </c>
      <c r="B12" s="4">
        <v>5139</v>
      </c>
      <c r="C12" s="1" t="s">
        <v>89</v>
      </c>
      <c r="D12" s="5">
        <v>30000</v>
      </c>
      <c r="E12" s="5">
        <v>30000</v>
      </c>
      <c r="F12" s="5">
        <v>33718</v>
      </c>
      <c r="G12" s="5">
        <v>12560</v>
      </c>
      <c r="H12" s="5">
        <v>30000</v>
      </c>
    </row>
    <row r="13" spans="1:8" x14ac:dyDescent="0.25">
      <c r="A13" s="4">
        <v>2212</v>
      </c>
      <c r="B13" s="4">
        <v>5169</v>
      </c>
      <c r="C13" s="1" t="s">
        <v>90</v>
      </c>
      <c r="D13" s="5">
        <v>52000</v>
      </c>
      <c r="E13" s="5">
        <v>57000</v>
      </c>
      <c r="F13" s="5">
        <v>34769.86</v>
      </c>
      <c r="G13" s="5">
        <v>54490</v>
      </c>
      <c r="H13" s="5">
        <v>60000</v>
      </c>
    </row>
    <row r="14" spans="1:8" x14ac:dyDescent="0.25">
      <c r="A14" s="4">
        <v>2212</v>
      </c>
      <c r="B14" s="4">
        <v>5171</v>
      </c>
      <c r="C14" s="1" t="s">
        <v>91</v>
      </c>
      <c r="D14" s="5">
        <v>1600000</v>
      </c>
      <c r="E14" s="5">
        <v>1550000</v>
      </c>
      <c r="F14" s="5">
        <v>87987</v>
      </c>
      <c r="G14" s="5">
        <v>190102</v>
      </c>
      <c r="H14" s="5">
        <v>1500000</v>
      </c>
    </row>
    <row r="15" spans="1:8" x14ac:dyDescent="0.25">
      <c r="A15" s="4">
        <v>2212</v>
      </c>
      <c r="B15" s="4">
        <v>6121</v>
      </c>
      <c r="C15" s="1" t="s">
        <v>92</v>
      </c>
      <c r="D15" s="5">
        <v>50000</v>
      </c>
      <c r="E15" s="5">
        <v>100000</v>
      </c>
      <c r="F15" s="5">
        <v>3398776.67</v>
      </c>
      <c r="G15" s="5">
        <v>93122</v>
      </c>
      <c r="H15" s="5">
        <v>2000000</v>
      </c>
    </row>
    <row r="16" spans="1:8" x14ac:dyDescent="0.25">
      <c r="A16" s="6"/>
      <c r="B16" s="6"/>
      <c r="C16" s="6" t="s">
        <v>93</v>
      </c>
      <c r="D16" s="7">
        <f>SUM(D11:D15)</f>
        <v>1782000</v>
      </c>
      <c r="E16" s="7">
        <f>SUM(E11:E15)</f>
        <v>1787000</v>
      </c>
      <c r="F16" s="7">
        <f>SUM(F11:F15)</f>
        <v>3558205.53</v>
      </c>
      <c r="G16" s="7">
        <f>SUM(G11:G15)</f>
        <v>354508</v>
      </c>
      <c r="H16" s="7">
        <f>SUM(H11:H15)</f>
        <v>3600000</v>
      </c>
    </row>
    <row r="17" spans="1:9" x14ac:dyDescent="0.25">
      <c r="A17" s="4">
        <v>2219</v>
      </c>
      <c r="B17" s="4">
        <v>5171</v>
      </c>
      <c r="C17" s="1" t="s">
        <v>94</v>
      </c>
      <c r="D17" s="5">
        <v>500000</v>
      </c>
      <c r="E17" s="5">
        <v>0</v>
      </c>
      <c r="F17" s="5">
        <v>215447.22</v>
      </c>
      <c r="G17" s="5">
        <v>0</v>
      </c>
      <c r="H17" s="5">
        <v>0</v>
      </c>
    </row>
    <row r="18" spans="1:9" x14ac:dyDescent="0.25">
      <c r="A18" s="4">
        <v>2219</v>
      </c>
      <c r="B18" s="4">
        <v>6121</v>
      </c>
      <c r="C18" s="1" t="s">
        <v>95</v>
      </c>
      <c r="D18" s="5">
        <v>5000000</v>
      </c>
      <c r="E18" s="5">
        <v>5500000</v>
      </c>
      <c r="F18" s="5">
        <v>5072660.8499999996</v>
      </c>
      <c r="G18" s="5">
        <v>5317377.79</v>
      </c>
      <c r="H18" s="5">
        <v>500000</v>
      </c>
    </row>
    <row r="19" spans="1:9" x14ac:dyDescent="0.25">
      <c r="A19" s="6"/>
      <c r="B19" s="6"/>
      <c r="C19" s="6" t="s">
        <v>36</v>
      </c>
      <c r="D19" s="7">
        <f>SUM(D17:D18)</f>
        <v>5500000</v>
      </c>
      <c r="E19" s="7">
        <f>SUM(E17:E18)</f>
        <v>5500000</v>
      </c>
      <c r="F19" s="7">
        <f>SUM(F17:F18)</f>
        <v>5288108.0699999994</v>
      </c>
      <c r="G19" s="7">
        <f>SUM(G17:G18)</f>
        <v>5317377.79</v>
      </c>
      <c r="H19" s="7">
        <f>SUM(H17:H18)</f>
        <v>500000</v>
      </c>
    </row>
    <row r="20" spans="1:9" x14ac:dyDescent="0.25">
      <c r="A20" s="4">
        <v>2292</v>
      </c>
      <c r="B20" s="4">
        <v>5323</v>
      </c>
      <c r="C20" s="1" t="s">
        <v>96</v>
      </c>
      <c r="D20" s="5">
        <v>374000</v>
      </c>
      <c r="E20" s="5">
        <v>374167</v>
      </c>
      <c r="F20" s="5">
        <v>373724</v>
      </c>
      <c r="G20" s="5">
        <v>374167</v>
      </c>
      <c r="H20" s="5">
        <v>380000</v>
      </c>
    </row>
    <row r="21" spans="1:9" x14ac:dyDescent="0.25">
      <c r="A21" s="6"/>
      <c r="B21" s="6"/>
      <c r="C21" s="6" t="s">
        <v>97</v>
      </c>
      <c r="D21" s="7">
        <f>SUM(D20:D20)</f>
        <v>374000</v>
      </c>
      <c r="E21" s="7">
        <f>SUM(E20:E20)</f>
        <v>374167</v>
      </c>
      <c r="F21" s="7">
        <f>SUM(F20:F20)</f>
        <v>373724</v>
      </c>
      <c r="G21" s="7">
        <f>SUM(G20:G20)</f>
        <v>374167</v>
      </c>
      <c r="H21" s="7">
        <f>SUM(H20:H20)</f>
        <v>380000</v>
      </c>
    </row>
    <row r="22" spans="1:9" x14ac:dyDescent="0.25">
      <c r="A22" s="4">
        <v>2310</v>
      </c>
      <c r="B22" s="4">
        <v>5164</v>
      </c>
      <c r="C22" s="1" t="s">
        <v>98</v>
      </c>
      <c r="D22" s="5">
        <v>22000</v>
      </c>
      <c r="E22" s="5">
        <v>22000</v>
      </c>
      <c r="F22" s="5">
        <v>21451.71</v>
      </c>
      <c r="G22" s="5">
        <v>21956.83</v>
      </c>
      <c r="H22" s="5">
        <v>22000</v>
      </c>
    </row>
    <row r="23" spans="1:9" x14ac:dyDescent="0.25">
      <c r="A23" s="4">
        <v>2310</v>
      </c>
      <c r="B23" s="4">
        <v>5169</v>
      </c>
      <c r="C23" s="1" t="s">
        <v>99</v>
      </c>
      <c r="D23" s="5">
        <v>178000</v>
      </c>
      <c r="E23" s="5">
        <v>178000</v>
      </c>
      <c r="F23" s="5">
        <v>316678.40999999997</v>
      </c>
      <c r="G23" s="5">
        <v>21901</v>
      </c>
      <c r="H23" s="5">
        <v>50000</v>
      </c>
    </row>
    <row r="24" spans="1:9" x14ac:dyDescent="0.25">
      <c r="A24" s="4">
        <v>2310</v>
      </c>
      <c r="B24" s="4">
        <v>5171</v>
      </c>
      <c r="C24" s="1" t="s">
        <v>100</v>
      </c>
      <c r="D24" s="5">
        <v>500000</v>
      </c>
      <c r="E24" s="5">
        <v>500000</v>
      </c>
      <c r="F24" s="5">
        <v>162160.98000000001</v>
      </c>
      <c r="G24" s="5">
        <v>189642.09</v>
      </c>
      <c r="H24" s="5">
        <v>400000</v>
      </c>
    </row>
    <row r="25" spans="1:9" x14ac:dyDescent="0.25">
      <c r="A25" s="4">
        <v>2310</v>
      </c>
      <c r="B25" s="4">
        <v>6121</v>
      </c>
      <c r="C25" s="1" t="s">
        <v>101</v>
      </c>
      <c r="D25" s="5">
        <v>200000</v>
      </c>
      <c r="E25" s="5">
        <v>200000</v>
      </c>
      <c r="F25" s="5">
        <v>178000</v>
      </c>
      <c r="G25" s="5">
        <v>162034</v>
      </c>
      <c r="H25" s="5">
        <v>2350000</v>
      </c>
    </row>
    <row r="26" spans="1:9" x14ac:dyDescent="0.25">
      <c r="A26" s="6"/>
      <c r="B26" s="6"/>
      <c r="C26" s="6" t="s">
        <v>38</v>
      </c>
      <c r="D26" s="7">
        <f>SUM(D22:D25)</f>
        <v>900000</v>
      </c>
      <c r="E26" s="7">
        <f>SUM(E22:E25)</f>
        <v>900000</v>
      </c>
      <c r="F26" s="7">
        <f>SUM(F22:F25)</f>
        <v>678291.1</v>
      </c>
      <c r="G26" s="7">
        <f>SUM(G22:G25)</f>
        <v>395533.92</v>
      </c>
      <c r="H26" s="7">
        <f>SUM(H22:H25)</f>
        <v>2822000</v>
      </c>
    </row>
    <row r="27" spans="1:9" x14ac:dyDescent="0.25">
      <c r="A27" s="4">
        <v>2321</v>
      </c>
      <c r="B27" s="4">
        <v>5166</v>
      </c>
      <c r="C27" s="1" t="s">
        <v>102</v>
      </c>
      <c r="D27" s="5">
        <v>20000</v>
      </c>
      <c r="E27" s="5">
        <v>11000</v>
      </c>
      <c r="F27" s="5">
        <v>0</v>
      </c>
      <c r="G27" s="5">
        <v>0</v>
      </c>
      <c r="H27" s="5">
        <v>11000</v>
      </c>
    </row>
    <row r="28" spans="1:9" x14ac:dyDescent="0.25">
      <c r="A28" s="4">
        <v>2321</v>
      </c>
      <c r="B28" s="4">
        <v>5169</v>
      </c>
      <c r="C28" s="1" t="s">
        <v>103</v>
      </c>
      <c r="D28" s="5">
        <v>30000</v>
      </c>
      <c r="E28" s="5">
        <v>39000</v>
      </c>
      <c r="F28" s="5">
        <v>2400</v>
      </c>
      <c r="G28" s="5">
        <v>38400</v>
      </c>
      <c r="H28" s="5">
        <v>39000</v>
      </c>
    </row>
    <row r="29" spans="1:9" x14ac:dyDescent="0.25">
      <c r="A29" s="4">
        <v>2321</v>
      </c>
      <c r="B29" s="4">
        <v>5171</v>
      </c>
      <c r="C29" s="1" t="s">
        <v>104</v>
      </c>
      <c r="D29" s="5">
        <v>50000</v>
      </c>
      <c r="E29" s="5">
        <v>50000</v>
      </c>
      <c r="F29" s="5">
        <v>1046.22</v>
      </c>
      <c r="G29" s="5">
        <v>0</v>
      </c>
      <c r="H29" s="5">
        <v>50000</v>
      </c>
    </row>
    <row r="30" spans="1:9" x14ac:dyDescent="0.25">
      <c r="A30" s="4">
        <v>2321</v>
      </c>
      <c r="B30" s="4">
        <v>6121</v>
      </c>
      <c r="C30" s="1" t="s">
        <v>105</v>
      </c>
      <c r="D30" s="5">
        <v>300000</v>
      </c>
      <c r="E30" s="5">
        <v>300000</v>
      </c>
      <c r="F30" s="5">
        <v>250000</v>
      </c>
      <c r="G30" s="5">
        <v>135888.6</v>
      </c>
      <c r="H30" s="5">
        <v>3000000</v>
      </c>
      <c r="I30" s="1" t="s">
        <v>314</v>
      </c>
    </row>
    <row r="31" spans="1:9" x14ac:dyDescent="0.25">
      <c r="A31" s="6"/>
      <c r="B31" s="6"/>
      <c r="C31" s="6" t="s">
        <v>40</v>
      </c>
      <c r="D31" s="7">
        <f>SUM(D27:D30)</f>
        <v>400000</v>
      </c>
      <c r="E31" s="7">
        <f>SUM(E27:E30)</f>
        <v>400000</v>
      </c>
      <c r="F31" s="7">
        <f>SUM(F27:F30)</f>
        <v>253446.22</v>
      </c>
      <c r="G31" s="7">
        <f>SUM(G27:G30)</f>
        <v>174288.6</v>
      </c>
      <c r="H31" s="7">
        <f>SUM(H27:H30)</f>
        <v>3100000</v>
      </c>
    </row>
    <row r="32" spans="1:9" x14ac:dyDescent="0.25">
      <c r="A32" s="4">
        <v>2329</v>
      </c>
      <c r="B32" s="4">
        <v>5166</v>
      </c>
      <c r="C32" s="1" t="s">
        <v>106</v>
      </c>
      <c r="D32" s="5">
        <v>200000</v>
      </c>
      <c r="E32" s="5">
        <v>38400</v>
      </c>
      <c r="F32" s="5">
        <v>0</v>
      </c>
      <c r="G32" s="5">
        <v>38308.6</v>
      </c>
      <c r="H32" s="5">
        <v>0</v>
      </c>
    </row>
    <row r="33" spans="1:11" x14ac:dyDescent="0.25">
      <c r="A33" s="4">
        <v>2329</v>
      </c>
      <c r="B33" s="4">
        <v>5169</v>
      </c>
      <c r="C33" s="1" t="s">
        <v>107</v>
      </c>
      <c r="D33" s="5">
        <v>0</v>
      </c>
      <c r="E33" s="5">
        <v>212000</v>
      </c>
      <c r="F33" s="5">
        <v>0</v>
      </c>
      <c r="G33" s="5">
        <v>211669.66</v>
      </c>
      <c r="H33" s="5">
        <v>150000</v>
      </c>
    </row>
    <row r="34" spans="1:11" x14ac:dyDescent="0.25">
      <c r="A34" s="4">
        <v>2329</v>
      </c>
      <c r="B34" s="4">
        <v>5171</v>
      </c>
      <c r="C34" s="1" t="s">
        <v>108</v>
      </c>
      <c r="D34" s="5">
        <v>200000</v>
      </c>
      <c r="E34" s="5">
        <v>170000</v>
      </c>
      <c r="F34" s="5">
        <v>0</v>
      </c>
      <c r="G34" s="5">
        <v>31067</v>
      </c>
      <c r="H34" s="5">
        <v>400000</v>
      </c>
    </row>
    <row r="35" spans="1:11" x14ac:dyDescent="0.25">
      <c r="A35" s="6"/>
      <c r="B35" s="6"/>
      <c r="C35" s="6" t="s">
        <v>109</v>
      </c>
      <c r="D35" s="7">
        <f>SUM(D32:D34)</f>
        <v>400000</v>
      </c>
      <c r="E35" s="7">
        <f>SUM(E32:E34)</f>
        <v>420400</v>
      </c>
      <c r="F35" s="7">
        <f>SUM(F32:F34)</f>
        <v>0</v>
      </c>
      <c r="G35" s="7">
        <f>SUM(G32:G34)</f>
        <v>281045.26</v>
      </c>
      <c r="H35" s="7">
        <f>SUM(H32:H34)</f>
        <v>550000</v>
      </c>
    </row>
    <row r="36" spans="1:11" x14ac:dyDescent="0.25">
      <c r="A36" s="4">
        <v>3111</v>
      </c>
      <c r="B36" s="4">
        <v>5164</v>
      </c>
      <c r="C36" s="1" t="s">
        <v>110</v>
      </c>
      <c r="D36" s="5">
        <v>25000</v>
      </c>
      <c r="E36" s="5">
        <v>25000</v>
      </c>
      <c r="F36" s="5">
        <v>25000</v>
      </c>
      <c r="G36" s="5">
        <v>25000</v>
      </c>
      <c r="H36" s="5">
        <v>0</v>
      </c>
    </row>
    <row r="37" spans="1:11" x14ac:dyDescent="0.25">
      <c r="A37" s="4">
        <v>3111</v>
      </c>
      <c r="B37" s="4">
        <v>5171</v>
      </c>
      <c r="C37" s="1" t="s">
        <v>111</v>
      </c>
      <c r="D37" s="5">
        <v>81000</v>
      </c>
      <c r="E37" s="5">
        <v>81000</v>
      </c>
      <c r="F37" s="5">
        <v>0</v>
      </c>
      <c r="G37" s="5">
        <v>24164.7</v>
      </c>
      <c r="H37" s="5">
        <v>81000</v>
      </c>
    </row>
    <row r="38" spans="1:11" x14ac:dyDescent="0.25">
      <c r="A38" s="4">
        <v>3111</v>
      </c>
      <c r="B38" s="4">
        <v>5331</v>
      </c>
      <c r="C38" s="1" t="s">
        <v>112</v>
      </c>
      <c r="D38" s="5">
        <v>644000</v>
      </c>
      <c r="E38" s="5">
        <v>644000</v>
      </c>
      <c r="F38" s="5">
        <v>725000</v>
      </c>
      <c r="G38" s="5">
        <v>617660</v>
      </c>
      <c r="H38" s="5">
        <f>644000+985000+30000</f>
        <v>1659000</v>
      </c>
      <c r="I38" s="1">
        <f>H38/12</f>
        <v>138250</v>
      </c>
      <c r="J38" s="1" t="s">
        <v>304</v>
      </c>
      <c r="K38" s="1" t="s">
        <v>313</v>
      </c>
    </row>
    <row r="39" spans="1:11" x14ac:dyDescent="0.25">
      <c r="A39" s="4">
        <v>3111</v>
      </c>
      <c r="B39" s="4">
        <v>5336</v>
      </c>
      <c r="C39" s="1" t="s">
        <v>113</v>
      </c>
      <c r="D39" s="5">
        <v>0</v>
      </c>
      <c r="E39" s="5">
        <v>326150.2</v>
      </c>
      <c r="F39" s="5">
        <v>0</v>
      </c>
      <c r="G39" s="5">
        <v>326150.2</v>
      </c>
      <c r="H39" s="5">
        <v>0</v>
      </c>
    </row>
    <row r="40" spans="1:11" x14ac:dyDescent="0.25">
      <c r="A40" s="4">
        <v>3111</v>
      </c>
      <c r="B40" s="4">
        <v>6121</v>
      </c>
      <c r="C40" s="1" t="s">
        <v>302</v>
      </c>
      <c r="D40" s="5">
        <v>0</v>
      </c>
      <c r="E40" s="5">
        <v>3000</v>
      </c>
      <c r="F40" s="5">
        <v>0</v>
      </c>
      <c r="G40" s="5">
        <v>1000</v>
      </c>
      <c r="H40" s="5">
        <v>300000</v>
      </c>
      <c r="I40" s="1" t="s">
        <v>315</v>
      </c>
    </row>
    <row r="41" spans="1:11" x14ac:dyDescent="0.25">
      <c r="A41" s="6"/>
      <c r="B41" s="6"/>
      <c r="C41" s="6" t="s">
        <v>114</v>
      </c>
      <c r="D41" s="7">
        <f>SUM(D36:D40)</f>
        <v>750000</v>
      </c>
      <c r="E41" s="7">
        <f>SUM(E36:E40)</f>
        <v>1079150.2</v>
      </c>
      <c r="F41" s="7">
        <f>SUM(F36:F40)</f>
        <v>750000</v>
      </c>
      <c r="G41" s="7">
        <f>SUM(G36:G40)</f>
        <v>993974.89999999991</v>
      </c>
      <c r="H41" s="7">
        <f>SUM(H36:H40)</f>
        <v>2040000</v>
      </c>
    </row>
    <row r="42" spans="1:11" x14ac:dyDescent="0.25">
      <c r="A42" s="4">
        <v>3113</v>
      </c>
      <c r="B42" s="4">
        <v>5169</v>
      </c>
      <c r="C42" s="1" t="s">
        <v>115</v>
      </c>
      <c r="D42" s="5">
        <v>50000</v>
      </c>
      <c r="E42" s="5">
        <v>50000</v>
      </c>
      <c r="F42" s="5">
        <v>48039.44</v>
      </c>
      <c r="G42" s="5">
        <v>17966.88</v>
      </c>
      <c r="H42" s="5">
        <v>50000</v>
      </c>
    </row>
    <row r="43" spans="1:11" x14ac:dyDescent="0.25">
      <c r="A43" s="4">
        <v>3113</v>
      </c>
      <c r="B43" s="4">
        <v>5171</v>
      </c>
      <c r="C43" s="1" t="s">
        <v>116</v>
      </c>
      <c r="D43" s="5">
        <v>120000</v>
      </c>
      <c r="E43" s="5">
        <v>120000</v>
      </c>
      <c r="F43" s="5">
        <v>0</v>
      </c>
      <c r="G43" s="5">
        <v>1201</v>
      </c>
      <c r="H43" s="5">
        <v>120000</v>
      </c>
    </row>
    <row r="44" spans="1:11" x14ac:dyDescent="0.25">
      <c r="A44" s="4">
        <v>3113</v>
      </c>
      <c r="B44" s="4">
        <v>5331</v>
      </c>
      <c r="C44" s="1" t="s">
        <v>117</v>
      </c>
      <c r="D44" s="5">
        <v>2260000</v>
      </c>
      <c r="E44" s="5">
        <v>2260000</v>
      </c>
      <c r="F44" s="5">
        <v>2000000</v>
      </c>
      <c r="G44" s="5">
        <v>1970758.9</v>
      </c>
      <c r="H44" s="5">
        <f>2590000+2330000+420000-120000</f>
        <v>5220000</v>
      </c>
      <c r="I44" s="12">
        <f>H44/12</f>
        <v>435000</v>
      </c>
      <c r="J44" s="1" t="s">
        <v>304</v>
      </c>
      <c r="K44" s="1" t="s">
        <v>313</v>
      </c>
    </row>
    <row r="45" spans="1:11" x14ac:dyDescent="0.25">
      <c r="A45" s="4">
        <v>3113</v>
      </c>
      <c r="B45" s="4">
        <v>6121</v>
      </c>
      <c r="C45" s="1" t="s">
        <v>118</v>
      </c>
      <c r="D45" s="5">
        <v>1200000</v>
      </c>
      <c r="E45" s="5">
        <v>200000</v>
      </c>
      <c r="F45" s="5">
        <v>0</v>
      </c>
      <c r="G45" s="5">
        <v>59924</v>
      </c>
      <c r="H45" s="5">
        <v>2000000</v>
      </c>
      <c r="I45" s="1" t="s">
        <v>303</v>
      </c>
    </row>
    <row r="46" spans="1:11" x14ac:dyDescent="0.25">
      <c r="A46" s="6"/>
      <c r="B46" s="6"/>
      <c r="C46" s="6" t="s">
        <v>119</v>
      </c>
      <c r="D46" s="7">
        <f>SUM(D42:D45)</f>
        <v>3630000</v>
      </c>
      <c r="E46" s="7">
        <f>SUM(E42:E45)</f>
        <v>2630000</v>
      </c>
      <c r="F46" s="7">
        <f>SUM(F42:F45)</f>
        <v>2048039.44</v>
      </c>
      <c r="G46" s="7">
        <f>SUM(G42:G45)</f>
        <v>2049850.7799999998</v>
      </c>
      <c r="H46" s="7">
        <f>SUM(H42:H45)</f>
        <v>7390000</v>
      </c>
    </row>
    <row r="47" spans="1:11" x14ac:dyDescent="0.25">
      <c r="A47" s="9">
        <v>3141</v>
      </c>
      <c r="B47" s="9">
        <v>5339</v>
      </c>
      <c r="C47" s="9" t="s">
        <v>299</v>
      </c>
      <c r="D47" s="10">
        <v>0</v>
      </c>
      <c r="E47" s="10">
        <v>0</v>
      </c>
      <c r="F47" s="10">
        <v>0</v>
      </c>
      <c r="G47" s="10">
        <v>0</v>
      </c>
      <c r="H47" s="10">
        <v>2359435.0499999998</v>
      </c>
      <c r="I47" s="12">
        <v>196619.56</v>
      </c>
      <c r="J47" s="1" t="s">
        <v>304</v>
      </c>
      <c r="K47" s="1" t="s">
        <v>312</v>
      </c>
    </row>
    <row r="48" spans="1:11" x14ac:dyDescent="0.25">
      <c r="A48" s="6"/>
      <c r="B48" s="6"/>
      <c r="C48" s="6"/>
      <c r="D48" s="7"/>
      <c r="E48" s="7"/>
      <c r="F48" s="7"/>
      <c r="G48" s="7"/>
      <c r="H48" s="7">
        <v>2359435.0499999998</v>
      </c>
    </row>
    <row r="49" spans="1:9" x14ac:dyDescent="0.25">
      <c r="A49" s="4">
        <v>3314</v>
      </c>
      <c r="B49" s="4">
        <v>5011</v>
      </c>
      <c r="C49" s="1" t="s">
        <v>120</v>
      </c>
      <c r="D49" s="5">
        <v>270000</v>
      </c>
      <c r="E49" s="5">
        <v>325000</v>
      </c>
      <c r="F49" s="5">
        <v>136091</v>
      </c>
      <c r="G49" s="5">
        <v>270410</v>
      </c>
      <c r="H49" s="5">
        <v>325000</v>
      </c>
    </row>
    <row r="50" spans="1:9" x14ac:dyDescent="0.25">
      <c r="A50" s="4">
        <v>3314</v>
      </c>
      <c r="B50" s="4">
        <v>5031</v>
      </c>
      <c r="C50" s="1" t="s">
        <v>121</v>
      </c>
      <c r="D50" s="5">
        <v>62000</v>
      </c>
      <c r="E50" s="5">
        <v>86000</v>
      </c>
      <c r="F50" s="5">
        <v>33753</v>
      </c>
      <c r="G50" s="5">
        <v>67068</v>
      </c>
      <c r="H50" s="5">
        <v>86000</v>
      </c>
    </row>
    <row r="51" spans="1:9" x14ac:dyDescent="0.25">
      <c r="A51" s="4">
        <v>3314</v>
      </c>
      <c r="B51" s="4">
        <v>5032</v>
      </c>
      <c r="C51" s="1" t="s">
        <v>122</v>
      </c>
      <c r="D51" s="5">
        <v>24000</v>
      </c>
      <c r="E51" s="5">
        <v>34000</v>
      </c>
      <c r="F51" s="5">
        <v>12248</v>
      </c>
      <c r="G51" s="5">
        <v>24337</v>
      </c>
      <c r="H51" s="5">
        <v>34000</v>
      </c>
    </row>
    <row r="52" spans="1:9" x14ac:dyDescent="0.25">
      <c r="A52" s="4">
        <v>3314</v>
      </c>
      <c r="B52" s="4">
        <v>5136</v>
      </c>
      <c r="C52" s="1" t="s">
        <v>123</v>
      </c>
      <c r="D52" s="5">
        <v>50000</v>
      </c>
      <c r="E52" s="5">
        <v>50000</v>
      </c>
      <c r="F52" s="5">
        <v>38470</v>
      </c>
      <c r="G52" s="5">
        <v>39849.300000000003</v>
      </c>
      <c r="H52" s="5">
        <v>60000</v>
      </c>
    </row>
    <row r="53" spans="1:9" x14ac:dyDescent="0.25">
      <c r="A53" s="4">
        <v>3314</v>
      </c>
      <c r="B53" s="4">
        <v>5137</v>
      </c>
      <c r="C53" s="1" t="s">
        <v>124</v>
      </c>
      <c r="D53" s="5">
        <v>45000</v>
      </c>
      <c r="E53" s="5">
        <v>74000</v>
      </c>
      <c r="F53" s="5">
        <v>39986</v>
      </c>
      <c r="G53" s="5">
        <v>63444</v>
      </c>
      <c r="H53" s="5">
        <v>20000</v>
      </c>
    </row>
    <row r="54" spans="1:9" x14ac:dyDescent="0.25">
      <c r="A54" s="4">
        <v>3314</v>
      </c>
      <c r="B54" s="4">
        <v>5139</v>
      </c>
      <c r="C54" s="1" t="s">
        <v>125</v>
      </c>
      <c r="D54" s="5">
        <v>37000</v>
      </c>
      <c r="E54" s="5">
        <v>26700</v>
      </c>
      <c r="F54" s="5">
        <v>45754</v>
      </c>
      <c r="G54" s="5">
        <v>9661.2900000000009</v>
      </c>
      <c r="H54" s="5">
        <v>35000</v>
      </c>
    </row>
    <row r="55" spans="1:9" x14ac:dyDescent="0.25">
      <c r="A55" s="4">
        <v>3314</v>
      </c>
      <c r="B55" s="4">
        <v>5161</v>
      </c>
      <c r="C55" s="1" t="s">
        <v>126</v>
      </c>
      <c r="D55" s="5">
        <v>0</v>
      </c>
      <c r="E55" s="5">
        <v>300</v>
      </c>
      <c r="F55" s="5">
        <v>0</v>
      </c>
      <c r="G55" s="5">
        <v>258</v>
      </c>
      <c r="H55" s="5">
        <v>1000</v>
      </c>
    </row>
    <row r="56" spans="1:9" x14ac:dyDescent="0.25">
      <c r="A56" s="4">
        <v>3314</v>
      </c>
      <c r="B56" s="4">
        <v>5162</v>
      </c>
      <c r="C56" s="1" t="s">
        <v>127</v>
      </c>
      <c r="D56" s="5">
        <v>3000</v>
      </c>
      <c r="E56" s="5">
        <v>4000</v>
      </c>
      <c r="F56" s="5">
        <v>1759.58</v>
      </c>
      <c r="G56" s="5">
        <v>3019.26</v>
      </c>
      <c r="H56" s="5">
        <v>4000</v>
      </c>
    </row>
    <row r="57" spans="1:9" x14ac:dyDescent="0.25">
      <c r="A57" s="4">
        <v>3314</v>
      </c>
      <c r="B57" s="4">
        <v>5167</v>
      </c>
      <c r="C57" s="1" t="s">
        <v>128</v>
      </c>
      <c r="D57" s="5">
        <v>6000</v>
      </c>
      <c r="E57" s="5">
        <v>6000</v>
      </c>
      <c r="F57" s="5">
        <v>0</v>
      </c>
      <c r="G57" s="5">
        <v>0</v>
      </c>
      <c r="H57" s="5">
        <v>6000</v>
      </c>
    </row>
    <row r="58" spans="1:9" x14ac:dyDescent="0.25">
      <c r="A58" s="4">
        <v>3314</v>
      </c>
      <c r="B58" s="4">
        <v>5168</v>
      </c>
      <c r="C58" s="1" t="s">
        <v>129</v>
      </c>
      <c r="D58" s="5">
        <v>9000</v>
      </c>
      <c r="E58" s="5">
        <v>9000</v>
      </c>
      <c r="F58" s="5">
        <v>1815</v>
      </c>
      <c r="G58" s="5">
        <v>7284.2</v>
      </c>
      <c r="H58" s="5">
        <v>9000</v>
      </c>
    </row>
    <row r="59" spans="1:9" x14ac:dyDescent="0.25">
      <c r="A59" s="4">
        <v>3314</v>
      </c>
      <c r="B59" s="4">
        <v>5169</v>
      </c>
      <c r="C59" s="1" t="s">
        <v>130</v>
      </c>
      <c r="D59" s="5">
        <v>8500</v>
      </c>
      <c r="E59" s="5">
        <v>13500</v>
      </c>
      <c r="F59" s="5">
        <v>8995.2999999999993</v>
      </c>
      <c r="G59" s="5">
        <v>5922</v>
      </c>
      <c r="H59" s="5">
        <v>13500</v>
      </c>
    </row>
    <row r="60" spans="1:9" x14ac:dyDescent="0.25">
      <c r="A60" s="4">
        <v>3314</v>
      </c>
      <c r="B60" s="4">
        <v>5173</v>
      </c>
      <c r="C60" s="1" t="s">
        <v>131</v>
      </c>
      <c r="D60" s="5">
        <v>1500</v>
      </c>
      <c r="E60" s="5">
        <v>1500</v>
      </c>
      <c r="F60" s="5">
        <v>0</v>
      </c>
      <c r="G60" s="5">
        <v>612</v>
      </c>
      <c r="H60" s="5">
        <v>1500</v>
      </c>
    </row>
    <row r="61" spans="1:9" x14ac:dyDescent="0.25">
      <c r="A61" s="4">
        <v>3314</v>
      </c>
      <c r="B61" s="4">
        <v>5175</v>
      </c>
      <c r="C61" s="1" t="s">
        <v>132</v>
      </c>
      <c r="D61" s="5">
        <v>0</v>
      </c>
      <c r="E61" s="5">
        <v>5000</v>
      </c>
      <c r="F61" s="5">
        <v>1606</v>
      </c>
      <c r="G61" s="5">
        <v>1817</v>
      </c>
      <c r="H61" s="5">
        <v>5000</v>
      </c>
    </row>
    <row r="62" spans="1:9" x14ac:dyDescent="0.25">
      <c r="A62" s="4">
        <v>3314</v>
      </c>
      <c r="B62" s="4">
        <v>5499</v>
      </c>
      <c r="C62" s="1" t="s">
        <v>133</v>
      </c>
      <c r="D62" s="5">
        <v>12000</v>
      </c>
      <c r="E62" s="5">
        <v>12000</v>
      </c>
      <c r="F62" s="5">
        <v>6314</v>
      </c>
      <c r="G62" s="5">
        <v>10241</v>
      </c>
      <c r="H62" s="5">
        <v>12000</v>
      </c>
    </row>
    <row r="63" spans="1:9" x14ac:dyDescent="0.25">
      <c r="A63" s="6"/>
      <c r="B63" s="6"/>
      <c r="C63" s="6" t="s">
        <v>42</v>
      </c>
      <c r="D63" s="7">
        <f>SUM(D49:D62)</f>
        <v>528000</v>
      </c>
      <c r="E63" s="7">
        <f>SUM(E49:E62)</f>
        <v>647000</v>
      </c>
      <c r="F63" s="7">
        <f>SUM(F49:F62)</f>
        <v>326791.88</v>
      </c>
      <c r="G63" s="7">
        <f>SUM(G49:G62)</f>
        <v>503923.05</v>
      </c>
      <c r="H63" s="7">
        <f>SUM(H49:H62)</f>
        <v>612000</v>
      </c>
      <c r="I63" s="8">
        <f>H63-H49-H50-H51-H62</f>
        <v>155000</v>
      </c>
    </row>
    <row r="64" spans="1:9" x14ac:dyDescent="0.25">
      <c r="A64" s="4">
        <v>3315</v>
      </c>
      <c r="B64" s="4">
        <v>5021</v>
      </c>
      <c r="C64" s="1" t="s">
        <v>134</v>
      </c>
      <c r="D64" s="5">
        <v>25000</v>
      </c>
      <c r="E64" s="5">
        <v>24000</v>
      </c>
      <c r="F64" s="5">
        <v>12000</v>
      </c>
      <c r="G64" s="5">
        <v>17250</v>
      </c>
      <c r="H64" s="5">
        <v>24000</v>
      </c>
    </row>
    <row r="65" spans="1:9" x14ac:dyDescent="0.25">
      <c r="A65" s="4">
        <v>3315</v>
      </c>
      <c r="B65" s="4">
        <v>5031</v>
      </c>
      <c r="C65" s="1" t="s">
        <v>135</v>
      </c>
      <c r="D65" s="5">
        <v>0</v>
      </c>
      <c r="E65" s="5">
        <v>2302</v>
      </c>
      <c r="F65" s="5">
        <v>0</v>
      </c>
      <c r="G65" s="5">
        <v>2046</v>
      </c>
      <c r="H65" s="5">
        <v>5000</v>
      </c>
    </row>
    <row r="66" spans="1:9" x14ac:dyDescent="0.25">
      <c r="A66" s="4">
        <v>3315</v>
      </c>
      <c r="B66" s="4">
        <v>5139</v>
      </c>
      <c r="C66" s="1" t="s">
        <v>136</v>
      </c>
      <c r="D66" s="5">
        <v>1000</v>
      </c>
      <c r="E66" s="5">
        <v>1000</v>
      </c>
      <c r="F66" s="5">
        <v>920</v>
      </c>
      <c r="G66" s="5">
        <v>398</v>
      </c>
      <c r="H66" s="5">
        <v>5000</v>
      </c>
    </row>
    <row r="67" spans="1:9" x14ac:dyDescent="0.25">
      <c r="A67" s="4">
        <v>3315</v>
      </c>
      <c r="B67" s="4">
        <v>5153</v>
      </c>
      <c r="C67" s="1" t="s">
        <v>137</v>
      </c>
      <c r="D67" s="5">
        <v>12000</v>
      </c>
      <c r="E67" s="5">
        <v>12000</v>
      </c>
      <c r="F67" s="5">
        <v>11847.1</v>
      </c>
      <c r="G67" s="5">
        <v>8180</v>
      </c>
      <c r="H67" s="5">
        <v>12000</v>
      </c>
    </row>
    <row r="68" spans="1:9" x14ac:dyDescent="0.25">
      <c r="A68" s="4">
        <v>3315</v>
      </c>
      <c r="B68" s="4">
        <v>5154</v>
      </c>
      <c r="C68" s="1" t="s">
        <v>138</v>
      </c>
      <c r="D68" s="5">
        <v>12000</v>
      </c>
      <c r="E68" s="5">
        <v>12000</v>
      </c>
      <c r="F68" s="5">
        <v>10794</v>
      </c>
      <c r="G68" s="5">
        <v>10464</v>
      </c>
      <c r="H68" s="5">
        <v>12000</v>
      </c>
    </row>
    <row r="69" spans="1:9" x14ac:dyDescent="0.25">
      <c r="A69" s="4">
        <v>3315</v>
      </c>
      <c r="B69" s="4">
        <v>5164</v>
      </c>
      <c r="C69" s="1" t="s">
        <v>139</v>
      </c>
      <c r="D69" s="5">
        <v>12000</v>
      </c>
      <c r="E69" s="5">
        <v>12000</v>
      </c>
      <c r="F69" s="5">
        <v>0</v>
      </c>
      <c r="G69" s="5">
        <v>0</v>
      </c>
      <c r="H69" s="5">
        <v>12000</v>
      </c>
    </row>
    <row r="70" spans="1:9" x14ac:dyDescent="0.25">
      <c r="A70" s="4">
        <v>3315</v>
      </c>
      <c r="B70" s="4">
        <v>5169</v>
      </c>
      <c r="C70" s="1" t="s">
        <v>140</v>
      </c>
      <c r="D70" s="5">
        <v>2000</v>
      </c>
      <c r="E70" s="5">
        <v>1698</v>
      </c>
      <c r="F70" s="5">
        <v>0</v>
      </c>
      <c r="G70" s="5">
        <v>0</v>
      </c>
      <c r="H70" s="5">
        <v>60000</v>
      </c>
    </row>
    <row r="71" spans="1:9" x14ac:dyDescent="0.25">
      <c r="A71" s="4">
        <v>3315</v>
      </c>
      <c r="B71" s="4">
        <v>5171</v>
      </c>
      <c r="C71" s="1" t="s">
        <v>141</v>
      </c>
      <c r="D71" s="5">
        <v>6000</v>
      </c>
      <c r="E71" s="5">
        <v>6000</v>
      </c>
      <c r="F71" s="5">
        <v>0</v>
      </c>
      <c r="G71" s="5">
        <v>0</v>
      </c>
      <c r="H71" s="5">
        <v>50000</v>
      </c>
    </row>
    <row r="72" spans="1:9" x14ac:dyDescent="0.25">
      <c r="A72" s="4">
        <v>3315</v>
      </c>
      <c r="B72" s="4">
        <v>6121</v>
      </c>
      <c r="C72" s="1" t="s">
        <v>142</v>
      </c>
      <c r="D72" s="5">
        <v>350000</v>
      </c>
      <c r="E72" s="5">
        <v>219000</v>
      </c>
      <c r="F72" s="5">
        <v>0</v>
      </c>
      <c r="G72" s="5">
        <v>0</v>
      </c>
      <c r="H72" s="5">
        <v>0</v>
      </c>
    </row>
    <row r="73" spans="1:9" x14ac:dyDescent="0.25">
      <c r="A73" s="6"/>
      <c r="B73" s="6"/>
      <c r="C73" s="6" t="s">
        <v>44</v>
      </c>
      <c r="D73" s="7">
        <f>SUM(D64:D72)</f>
        <v>420000</v>
      </c>
      <c r="E73" s="7">
        <f>SUM(E64:E72)</f>
        <v>290000</v>
      </c>
      <c r="F73" s="7">
        <f>SUM(F64:F72)</f>
        <v>35561.1</v>
      </c>
      <c r="G73" s="7">
        <f>SUM(G64:G72)</f>
        <v>38338</v>
      </c>
      <c r="H73" s="7">
        <f>SUM(H64:H72)</f>
        <v>180000</v>
      </c>
    </row>
    <row r="74" spans="1:9" x14ac:dyDescent="0.25">
      <c r="A74" s="4">
        <v>3319</v>
      </c>
      <c r="B74" s="4">
        <v>5021</v>
      </c>
      <c r="C74" s="1" t="s">
        <v>143</v>
      </c>
      <c r="D74" s="5">
        <v>10000</v>
      </c>
      <c r="E74" s="5">
        <v>10000</v>
      </c>
      <c r="F74" s="5">
        <v>10000</v>
      </c>
      <c r="G74" s="5">
        <v>4550</v>
      </c>
      <c r="H74" s="5">
        <v>10000</v>
      </c>
    </row>
    <row r="75" spans="1:9" x14ac:dyDescent="0.25">
      <c r="A75" s="4">
        <v>3319</v>
      </c>
      <c r="B75" s="4">
        <v>6121</v>
      </c>
      <c r="C75" s="1" t="s">
        <v>144</v>
      </c>
      <c r="D75" s="5">
        <v>0</v>
      </c>
      <c r="E75" s="5">
        <v>40000</v>
      </c>
      <c r="F75" s="5">
        <v>52182</v>
      </c>
      <c r="G75" s="5">
        <v>6050</v>
      </c>
      <c r="H75" s="5">
        <v>0</v>
      </c>
    </row>
    <row r="76" spans="1:9" x14ac:dyDescent="0.25">
      <c r="A76" s="6"/>
      <c r="B76" s="6"/>
      <c r="C76" s="6" t="s">
        <v>145</v>
      </c>
      <c r="D76" s="7">
        <f>SUM(D74:D75)</f>
        <v>10000</v>
      </c>
      <c r="E76" s="7">
        <f>SUM(E74:E75)</f>
        <v>50000</v>
      </c>
      <c r="F76" s="7">
        <f>SUM(F74:F75)</f>
        <v>62182</v>
      </c>
      <c r="G76" s="7">
        <f>SUM(G74:G75)</f>
        <v>10600</v>
      </c>
      <c r="H76" s="7">
        <f>SUM(H74:H75)</f>
        <v>10000</v>
      </c>
    </row>
    <row r="77" spans="1:9" x14ac:dyDescent="0.25">
      <c r="A77" s="4">
        <v>3322</v>
      </c>
      <c r="B77" s="4">
        <v>5171</v>
      </c>
      <c r="C77" s="1" t="s">
        <v>146</v>
      </c>
      <c r="D77" s="5">
        <v>220000</v>
      </c>
      <c r="E77" s="5">
        <v>295000</v>
      </c>
      <c r="F77" s="5">
        <v>139150</v>
      </c>
      <c r="G77" s="5">
        <v>294247.8</v>
      </c>
      <c r="H77" s="5">
        <v>0</v>
      </c>
    </row>
    <row r="78" spans="1:9" x14ac:dyDescent="0.25">
      <c r="A78" s="6"/>
      <c r="B78" s="6"/>
      <c r="C78" s="6" t="s">
        <v>147</v>
      </c>
      <c r="D78" s="7">
        <f>SUM(D77:D77)</f>
        <v>220000</v>
      </c>
      <c r="E78" s="7">
        <f>SUM(E77:E77)</f>
        <v>295000</v>
      </c>
      <c r="F78" s="7">
        <f>SUM(F77:F77)</f>
        <v>139150</v>
      </c>
      <c r="G78" s="7">
        <f>SUM(G77:G77)</f>
        <v>294247.8</v>
      </c>
      <c r="H78" s="7">
        <f>SUM(H77:H77)</f>
        <v>0</v>
      </c>
    </row>
    <row r="79" spans="1:9" x14ac:dyDescent="0.25">
      <c r="A79" s="4">
        <v>3341</v>
      </c>
      <c r="B79" s="4">
        <v>5169</v>
      </c>
      <c r="C79" s="1" t="s">
        <v>148</v>
      </c>
      <c r="D79" s="5">
        <v>2580</v>
      </c>
      <c r="E79" s="5">
        <v>2580</v>
      </c>
      <c r="F79" s="5">
        <v>2160</v>
      </c>
      <c r="G79" s="5">
        <v>1620</v>
      </c>
      <c r="H79" s="5"/>
      <c r="I79" s="1">
        <v>0</v>
      </c>
    </row>
    <row r="80" spans="1:9" x14ac:dyDescent="0.25">
      <c r="A80" s="6"/>
      <c r="B80" s="6"/>
      <c r="C80" s="6" t="s">
        <v>149</v>
      </c>
      <c r="D80" s="7">
        <f>SUM(D79:D79)</f>
        <v>2580</v>
      </c>
      <c r="E80" s="7">
        <f>SUM(E79:E79)</f>
        <v>2580</v>
      </c>
      <c r="F80" s="7">
        <f>SUM(F79:F79)</f>
        <v>2160</v>
      </c>
      <c r="G80" s="7">
        <f>SUM(G79:G79)</f>
        <v>1620</v>
      </c>
      <c r="H80" s="7">
        <f>SUM(H79:H79)</f>
        <v>0</v>
      </c>
    </row>
    <row r="81" spans="1:9" x14ac:dyDescent="0.25">
      <c r="A81" s="4">
        <v>3349</v>
      </c>
      <c r="B81" s="4">
        <v>5136</v>
      </c>
      <c r="C81" s="1" t="s">
        <v>150</v>
      </c>
      <c r="D81" s="5">
        <v>60000</v>
      </c>
      <c r="E81" s="5">
        <v>60000</v>
      </c>
      <c r="F81" s="5">
        <v>54000</v>
      </c>
      <c r="G81" s="5">
        <v>50300</v>
      </c>
      <c r="H81" s="5">
        <v>60000</v>
      </c>
    </row>
    <row r="82" spans="1:9" x14ac:dyDescent="0.25">
      <c r="A82" s="4">
        <v>3349</v>
      </c>
      <c r="B82" s="4">
        <v>5169</v>
      </c>
      <c r="C82" s="1" t="s">
        <v>151</v>
      </c>
      <c r="D82" s="5">
        <v>70000</v>
      </c>
      <c r="E82" s="5">
        <v>10000</v>
      </c>
      <c r="F82" s="5">
        <v>7204.17</v>
      </c>
      <c r="G82" s="5">
        <v>7031.68</v>
      </c>
      <c r="H82" s="5">
        <v>10000</v>
      </c>
    </row>
    <row r="83" spans="1:9" x14ac:dyDescent="0.25">
      <c r="A83" s="6"/>
      <c r="B83" s="6"/>
      <c r="C83" s="6" t="s">
        <v>152</v>
      </c>
      <c r="D83" s="7">
        <f>SUM(D81:D82)</f>
        <v>130000</v>
      </c>
      <c r="E83" s="7">
        <f>SUM(E81:E82)</f>
        <v>70000</v>
      </c>
      <c r="F83" s="7">
        <f>SUM(F81:F82)</f>
        <v>61204.17</v>
      </c>
      <c r="G83" s="7">
        <f>SUM(G81:G82)</f>
        <v>57331.68</v>
      </c>
      <c r="H83" s="7">
        <f>SUM(H81:H82)</f>
        <v>70000</v>
      </c>
    </row>
    <row r="84" spans="1:9" x14ac:dyDescent="0.25">
      <c r="A84" s="4">
        <v>3399</v>
      </c>
      <c r="B84" s="4">
        <v>5139</v>
      </c>
      <c r="C84" s="1" t="s">
        <v>153</v>
      </c>
      <c r="D84" s="5">
        <v>50000</v>
      </c>
      <c r="E84" s="5">
        <v>50000</v>
      </c>
      <c r="F84" s="5">
        <v>30845</v>
      </c>
      <c r="G84" s="5">
        <v>8785</v>
      </c>
      <c r="H84" s="5">
        <v>80000</v>
      </c>
    </row>
    <row r="85" spans="1:9" x14ac:dyDescent="0.25">
      <c r="A85" s="4">
        <v>3399</v>
      </c>
      <c r="B85" s="4">
        <v>5169</v>
      </c>
      <c r="C85" s="1" t="s">
        <v>154</v>
      </c>
      <c r="D85" s="5">
        <v>50000</v>
      </c>
      <c r="E85" s="5">
        <v>79000</v>
      </c>
      <c r="F85" s="5">
        <v>56338.22</v>
      </c>
      <c r="G85" s="5">
        <v>11050</v>
      </c>
      <c r="H85" s="5">
        <v>50000</v>
      </c>
    </row>
    <row r="86" spans="1:9" x14ac:dyDescent="0.25">
      <c r="A86" s="4">
        <v>3399</v>
      </c>
      <c r="B86" s="4">
        <v>5175</v>
      </c>
      <c r="C86" s="1" t="s">
        <v>155</v>
      </c>
      <c r="D86" s="5">
        <v>5000</v>
      </c>
      <c r="E86" s="5">
        <v>5000</v>
      </c>
      <c r="F86" s="5">
        <v>0</v>
      </c>
      <c r="G86" s="5">
        <v>1750</v>
      </c>
      <c r="H86" s="5">
        <v>0</v>
      </c>
    </row>
    <row r="87" spans="1:9" x14ac:dyDescent="0.25">
      <c r="A87" s="4">
        <v>3399</v>
      </c>
      <c r="B87" s="4">
        <v>5194</v>
      </c>
      <c r="C87" s="1" t="s">
        <v>156</v>
      </c>
      <c r="D87" s="5">
        <v>20000</v>
      </c>
      <c r="E87" s="5">
        <v>51000</v>
      </c>
      <c r="F87" s="5">
        <v>12024</v>
      </c>
      <c r="G87" s="5">
        <v>40829.03</v>
      </c>
      <c r="H87" s="5">
        <v>20000</v>
      </c>
    </row>
    <row r="88" spans="1:9" x14ac:dyDescent="0.25">
      <c r="A88" s="4">
        <v>3399</v>
      </c>
      <c r="B88" s="4">
        <v>5222</v>
      </c>
      <c r="C88" s="1" t="s">
        <v>157</v>
      </c>
      <c r="D88" s="5">
        <v>190000</v>
      </c>
      <c r="E88" s="5">
        <v>190000</v>
      </c>
      <c r="F88" s="5">
        <v>133000</v>
      </c>
      <c r="G88" s="5">
        <v>18000</v>
      </c>
      <c r="H88" s="5">
        <v>150000</v>
      </c>
    </row>
    <row r="89" spans="1:9" x14ac:dyDescent="0.25">
      <c r="A89" s="6"/>
      <c r="B89" s="6"/>
      <c r="C89" s="6" t="s">
        <v>158</v>
      </c>
      <c r="D89" s="7">
        <f>SUM(D84:D88)</f>
        <v>315000</v>
      </c>
      <c r="E89" s="7">
        <f>SUM(E84:E88)</f>
        <v>375000</v>
      </c>
      <c r="F89" s="7">
        <f>SUM(F84:F88)</f>
        <v>232207.22</v>
      </c>
      <c r="G89" s="7">
        <f>SUM(G84:G88)</f>
        <v>80414.03</v>
      </c>
      <c r="H89" s="7">
        <f>SUM(H84:H88)</f>
        <v>300000</v>
      </c>
    </row>
    <row r="90" spans="1:9" x14ac:dyDescent="0.25">
      <c r="A90" s="4">
        <v>3419</v>
      </c>
      <c r="B90" s="4">
        <v>5222</v>
      </c>
      <c r="C90" s="1" t="s">
        <v>159</v>
      </c>
      <c r="D90" s="5">
        <v>60000</v>
      </c>
      <c r="E90" s="5">
        <v>60000</v>
      </c>
      <c r="F90" s="5">
        <v>150000</v>
      </c>
      <c r="G90" s="5">
        <v>25000</v>
      </c>
      <c r="H90" s="5">
        <v>100000</v>
      </c>
    </row>
    <row r="91" spans="1:9" x14ac:dyDescent="0.25">
      <c r="A91" s="6"/>
      <c r="B91" s="6"/>
      <c r="C91" s="6" t="s">
        <v>160</v>
      </c>
      <c r="D91" s="7">
        <f>SUM(D90:D90)</f>
        <v>60000</v>
      </c>
      <c r="E91" s="7">
        <f>SUM(E90:E90)</f>
        <v>60000</v>
      </c>
      <c r="F91" s="7">
        <f>SUM(F90:F90)</f>
        <v>150000</v>
      </c>
      <c r="G91" s="7">
        <f>SUM(G90:G90)</f>
        <v>25000</v>
      </c>
      <c r="H91" s="7">
        <f>SUM(H90:H90)</f>
        <v>100000</v>
      </c>
    </row>
    <row r="92" spans="1:9" x14ac:dyDescent="0.25">
      <c r="A92" s="4">
        <v>3421</v>
      </c>
      <c r="B92" s="4">
        <v>5137</v>
      </c>
      <c r="C92" s="1" t="s">
        <v>161</v>
      </c>
      <c r="D92" s="5">
        <v>50000</v>
      </c>
      <c r="E92" s="5">
        <v>50000</v>
      </c>
      <c r="F92" s="5">
        <v>0</v>
      </c>
      <c r="G92" s="5">
        <v>37234</v>
      </c>
      <c r="H92" s="5">
        <v>50000</v>
      </c>
    </row>
    <row r="93" spans="1:9" x14ac:dyDescent="0.25">
      <c r="A93" s="4">
        <v>3421</v>
      </c>
      <c r="B93" s="4">
        <v>5139</v>
      </c>
      <c r="C93" s="1" t="s">
        <v>162</v>
      </c>
      <c r="D93" s="5">
        <v>30000</v>
      </c>
      <c r="E93" s="5">
        <v>30000</v>
      </c>
      <c r="F93" s="5">
        <v>10038.89</v>
      </c>
      <c r="G93" s="5">
        <v>5453</v>
      </c>
      <c r="H93" s="5">
        <v>30000</v>
      </c>
    </row>
    <row r="94" spans="1:9" x14ac:dyDescent="0.25">
      <c r="A94" s="4">
        <v>3421</v>
      </c>
      <c r="B94" s="4">
        <v>5169</v>
      </c>
      <c r="C94" s="1" t="s">
        <v>163</v>
      </c>
      <c r="D94" s="5">
        <v>20000</v>
      </c>
      <c r="E94" s="5">
        <v>50000</v>
      </c>
      <c r="F94" s="5">
        <v>4438.8999999999996</v>
      </c>
      <c r="G94" s="5">
        <v>34734.94</v>
      </c>
      <c r="H94" s="5">
        <v>50000</v>
      </c>
    </row>
    <row r="95" spans="1:9" x14ac:dyDescent="0.25">
      <c r="A95" s="4">
        <v>3421</v>
      </c>
      <c r="B95" s="4">
        <v>5171</v>
      </c>
      <c r="C95" s="1" t="s">
        <v>164</v>
      </c>
      <c r="D95" s="5">
        <v>50000</v>
      </c>
      <c r="E95" s="5">
        <v>35000</v>
      </c>
      <c r="F95" s="5">
        <v>0</v>
      </c>
      <c r="G95" s="5">
        <v>0</v>
      </c>
      <c r="H95" s="5">
        <v>35000</v>
      </c>
    </row>
    <row r="96" spans="1:9" x14ac:dyDescent="0.25">
      <c r="A96" s="4">
        <v>3421</v>
      </c>
      <c r="B96" s="4">
        <v>6121</v>
      </c>
      <c r="C96" s="1" t="s">
        <v>165</v>
      </c>
      <c r="D96" s="5">
        <v>250000</v>
      </c>
      <c r="E96" s="5">
        <v>235000</v>
      </c>
      <c r="F96" s="5">
        <v>0</v>
      </c>
      <c r="G96" s="5">
        <v>234237.85</v>
      </c>
      <c r="H96" s="5">
        <v>140000</v>
      </c>
      <c r="I96" s="1" t="s">
        <v>310</v>
      </c>
    </row>
    <row r="97" spans="1:9" x14ac:dyDescent="0.25">
      <c r="A97" s="6"/>
      <c r="B97" s="6"/>
      <c r="C97" s="6" t="s">
        <v>46</v>
      </c>
      <c r="D97" s="7">
        <f>SUM(D92:D96)</f>
        <v>400000</v>
      </c>
      <c r="E97" s="7">
        <f>SUM(E92:E96)</f>
        <v>400000</v>
      </c>
      <c r="F97" s="7">
        <f>SUM(F92:F96)</f>
        <v>14477.789999999999</v>
      </c>
      <c r="G97" s="7">
        <f>SUM(G92:G96)</f>
        <v>311659.79000000004</v>
      </c>
      <c r="H97" s="7">
        <f>SUM(H92:H96)</f>
        <v>305000</v>
      </c>
    </row>
    <row r="98" spans="1:9" x14ac:dyDescent="0.25">
      <c r="A98" s="4">
        <v>3429</v>
      </c>
      <c r="B98" s="4">
        <v>5169</v>
      </c>
      <c r="C98" s="1" t="s">
        <v>166</v>
      </c>
      <c r="D98" s="5">
        <v>300000</v>
      </c>
      <c r="E98" s="5">
        <v>300000</v>
      </c>
      <c r="F98" s="5">
        <v>253400</v>
      </c>
      <c r="G98" s="5">
        <v>117330.29</v>
      </c>
      <c r="H98" s="5">
        <v>350000</v>
      </c>
    </row>
    <row r="99" spans="1:9" x14ac:dyDescent="0.25">
      <c r="A99" s="6"/>
      <c r="B99" s="6"/>
      <c r="C99" s="6" t="s">
        <v>167</v>
      </c>
      <c r="D99" s="7">
        <f>SUM(D98:D98)</f>
        <v>300000</v>
      </c>
      <c r="E99" s="7">
        <f>SUM(E98:E98)</f>
        <v>300000</v>
      </c>
      <c r="F99" s="7">
        <f>SUM(F98:F98)</f>
        <v>253400</v>
      </c>
      <c r="G99" s="7">
        <f>SUM(G98:G98)</f>
        <v>117330.29</v>
      </c>
      <c r="H99" s="7">
        <f>SUM(H98:H98)</f>
        <v>350000</v>
      </c>
    </row>
    <row r="100" spans="1:9" x14ac:dyDescent="0.25">
      <c r="A100" s="4">
        <v>3613</v>
      </c>
      <c r="B100" s="4">
        <v>5011</v>
      </c>
      <c r="C100" s="1" t="s">
        <v>168</v>
      </c>
      <c r="D100" s="5">
        <v>380000</v>
      </c>
      <c r="E100" s="5">
        <v>480000</v>
      </c>
      <c r="F100" s="5">
        <v>361002</v>
      </c>
      <c r="G100" s="5">
        <v>403224</v>
      </c>
      <c r="H100" s="5">
        <v>520000</v>
      </c>
    </row>
    <row r="101" spans="1:9" x14ac:dyDescent="0.25">
      <c r="A101" s="4">
        <v>3613</v>
      </c>
      <c r="B101" s="4">
        <v>5031</v>
      </c>
      <c r="C101" s="1" t="s">
        <v>169</v>
      </c>
      <c r="D101" s="5">
        <v>90000</v>
      </c>
      <c r="E101" s="5">
        <v>130000</v>
      </c>
      <c r="F101" s="5">
        <v>89535</v>
      </c>
      <c r="G101" s="5">
        <v>99998</v>
      </c>
      <c r="H101" s="5">
        <v>130000</v>
      </c>
    </row>
    <row r="102" spans="1:9" x14ac:dyDescent="0.25">
      <c r="A102" s="4">
        <v>3613</v>
      </c>
      <c r="B102" s="4">
        <v>5032</v>
      </c>
      <c r="C102" s="1" t="s">
        <v>170</v>
      </c>
      <c r="D102" s="5">
        <v>35000</v>
      </c>
      <c r="E102" s="5">
        <v>45000</v>
      </c>
      <c r="F102" s="5">
        <v>32489</v>
      </c>
      <c r="G102" s="5">
        <v>36292</v>
      </c>
      <c r="H102" s="5">
        <v>47000</v>
      </c>
    </row>
    <row r="103" spans="1:9" x14ac:dyDescent="0.25">
      <c r="A103" s="4">
        <v>3613</v>
      </c>
      <c r="B103" s="4">
        <v>5132</v>
      </c>
      <c r="C103" s="1" t="s">
        <v>171</v>
      </c>
      <c r="D103" s="5">
        <v>8000</v>
      </c>
      <c r="E103" s="5">
        <v>8000</v>
      </c>
      <c r="F103" s="5">
        <v>4608</v>
      </c>
      <c r="G103" s="5">
        <v>0</v>
      </c>
      <c r="H103" s="5">
        <v>8000</v>
      </c>
    </row>
    <row r="104" spans="1:9" x14ac:dyDescent="0.25">
      <c r="A104" s="4">
        <v>3613</v>
      </c>
      <c r="B104" s="4">
        <v>5137</v>
      </c>
      <c r="C104" s="1" t="s">
        <v>172</v>
      </c>
      <c r="D104" s="5">
        <v>60000</v>
      </c>
      <c r="E104" s="5">
        <v>60000</v>
      </c>
      <c r="F104" s="5">
        <v>61051</v>
      </c>
      <c r="G104" s="5">
        <v>37751</v>
      </c>
      <c r="H104" s="5">
        <v>60000</v>
      </c>
    </row>
    <row r="105" spans="1:9" x14ac:dyDescent="0.25">
      <c r="A105" s="4">
        <v>3613</v>
      </c>
      <c r="B105" s="4">
        <v>5139</v>
      </c>
      <c r="C105" s="1" t="s">
        <v>173</v>
      </c>
      <c r="D105" s="5">
        <v>52000</v>
      </c>
      <c r="E105" s="5">
        <v>52000</v>
      </c>
      <c r="F105" s="5">
        <v>50097.760000000002</v>
      </c>
      <c r="G105" s="5">
        <v>23983.56</v>
      </c>
      <c r="H105" s="5">
        <v>52000</v>
      </c>
    </row>
    <row r="106" spans="1:9" x14ac:dyDescent="0.25">
      <c r="A106" s="4">
        <v>3613</v>
      </c>
      <c r="B106" s="4">
        <v>5153</v>
      </c>
      <c r="C106" s="1" t="s">
        <v>174</v>
      </c>
      <c r="D106" s="5">
        <v>600000</v>
      </c>
      <c r="E106" s="5">
        <v>523143</v>
      </c>
      <c r="F106" s="5">
        <v>1077900</v>
      </c>
      <c r="G106" s="5">
        <v>339090</v>
      </c>
      <c r="H106" s="5">
        <v>500000</v>
      </c>
    </row>
    <row r="107" spans="1:9" x14ac:dyDescent="0.25">
      <c r="A107" s="4">
        <v>3613</v>
      </c>
      <c r="B107" s="4">
        <v>5154</v>
      </c>
      <c r="C107" s="1" t="s">
        <v>175</v>
      </c>
      <c r="D107" s="5">
        <v>800000</v>
      </c>
      <c r="E107" s="5">
        <v>800000</v>
      </c>
      <c r="F107" s="5">
        <v>829677</v>
      </c>
      <c r="G107" s="5">
        <v>619737</v>
      </c>
      <c r="H107" s="5">
        <v>800000</v>
      </c>
    </row>
    <row r="108" spans="1:9" x14ac:dyDescent="0.25">
      <c r="A108" s="4">
        <v>3613</v>
      </c>
      <c r="B108" s="4">
        <v>5169</v>
      </c>
      <c r="C108" s="1" t="s">
        <v>176</v>
      </c>
      <c r="D108" s="5">
        <v>260000</v>
      </c>
      <c r="E108" s="5">
        <v>110000</v>
      </c>
      <c r="F108" s="5">
        <v>257670.05</v>
      </c>
      <c r="G108" s="5">
        <v>53321.85</v>
      </c>
      <c r="H108" s="5">
        <v>110000</v>
      </c>
    </row>
    <row r="109" spans="1:9" x14ac:dyDescent="0.25">
      <c r="A109" s="4">
        <v>3613</v>
      </c>
      <c r="B109" s="4">
        <v>5171</v>
      </c>
      <c r="C109" s="1" t="s">
        <v>177</v>
      </c>
      <c r="D109" s="5">
        <v>100000</v>
      </c>
      <c r="E109" s="5">
        <v>100000</v>
      </c>
      <c r="F109" s="5">
        <v>59945.62</v>
      </c>
      <c r="G109" s="5">
        <v>19701</v>
      </c>
      <c r="H109" s="5">
        <v>100000</v>
      </c>
    </row>
    <row r="110" spans="1:9" x14ac:dyDescent="0.25">
      <c r="A110" s="4">
        <v>3613</v>
      </c>
      <c r="B110" s="4">
        <v>5499</v>
      </c>
      <c r="C110" s="1" t="s">
        <v>178</v>
      </c>
      <c r="D110" s="5">
        <v>20000</v>
      </c>
      <c r="E110" s="5">
        <v>20000</v>
      </c>
      <c r="F110" s="5">
        <v>16555</v>
      </c>
      <c r="G110" s="5">
        <v>14091</v>
      </c>
      <c r="H110" s="5">
        <v>20000</v>
      </c>
    </row>
    <row r="111" spans="1:9" x14ac:dyDescent="0.25">
      <c r="A111" s="4">
        <v>3613</v>
      </c>
      <c r="B111" s="4">
        <v>6121</v>
      </c>
      <c r="C111" s="1" t="s">
        <v>179</v>
      </c>
      <c r="D111" s="5">
        <v>280000</v>
      </c>
      <c r="E111" s="5">
        <v>280000</v>
      </c>
      <c r="F111" s="5">
        <v>0</v>
      </c>
      <c r="G111" s="5">
        <v>258313.22</v>
      </c>
      <c r="H111" s="5">
        <v>240000</v>
      </c>
      <c r="I111" s="1" t="s">
        <v>311</v>
      </c>
    </row>
    <row r="112" spans="1:9" x14ac:dyDescent="0.25">
      <c r="A112" s="6"/>
      <c r="B112" s="6"/>
      <c r="C112" s="6" t="s">
        <v>50</v>
      </c>
      <c r="D112" s="7">
        <f>SUM(D100:D111)</f>
        <v>2685000</v>
      </c>
      <c r="E112" s="7">
        <f>SUM(E100:E111)</f>
        <v>2608143</v>
      </c>
      <c r="F112" s="7">
        <f>SUM(F100:F111)</f>
        <v>2840530.4299999997</v>
      </c>
      <c r="G112" s="7">
        <f>SUM(G100:G111)</f>
        <v>1905502.6300000001</v>
      </c>
      <c r="H112" s="7">
        <f>SUM(H100:H111)</f>
        <v>2587000</v>
      </c>
    </row>
    <row r="113" spans="1:9" x14ac:dyDescent="0.25">
      <c r="A113" s="4">
        <v>3631</v>
      </c>
      <c r="B113" s="4">
        <v>5154</v>
      </c>
      <c r="C113" s="1" t="s">
        <v>180</v>
      </c>
      <c r="D113" s="5">
        <v>300000</v>
      </c>
      <c r="E113" s="5">
        <v>219040</v>
      </c>
      <c r="F113" s="5">
        <v>223371</v>
      </c>
      <c r="G113" s="5">
        <v>214307</v>
      </c>
      <c r="H113" s="5">
        <v>300000</v>
      </c>
    </row>
    <row r="114" spans="1:9" x14ac:dyDescent="0.25">
      <c r="A114" s="4">
        <v>3631</v>
      </c>
      <c r="B114" s="4">
        <v>5169</v>
      </c>
      <c r="C114" s="1" t="s">
        <v>181</v>
      </c>
      <c r="D114" s="5">
        <v>50000</v>
      </c>
      <c r="E114" s="5">
        <v>0</v>
      </c>
      <c r="F114" s="5">
        <v>48268</v>
      </c>
      <c r="G114" s="5">
        <v>0</v>
      </c>
      <c r="H114" s="5">
        <v>0</v>
      </c>
    </row>
    <row r="115" spans="1:9" x14ac:dyDescent="0.25">
      <c r="A115" s="4">
        <v>3631</v>
      </c>
      <c r="B115" s="4">
        <v>5171</v>
      </c>
      <c r="C115" s="1" t="s">
        <v>182</v>
      </c>
      <c r="D115" s="5">
        <v>30000</v>
      </c>
      <c r="E115" s="5">
        <v>60200</v>
      </c>
      <c r="F115" s="5">
        <v>17592</v>
      </c>
      <c r="G115" s="5">
        <v>60111.83</v>
      </c>
      <c r="H115" s="5">
        <v>70000</v>
      </c>
    </row>
    <row r="116" spans="1:9" x14ac:dyDescent="0.25">
      <c r="A116" s="4">
        <v>3631</v>
      </c>
      <c r="B116" s="4">
        <v>6121</v>
      </c>
      <c r="C116" s="1" t="s">
        <v>183</v>
      </c>
      <c r="D116" s="5">
        <v>2000000</v>
      </c>
      <c r="E116" s="5">
        <v>3135000</v>
      </c>
      <c r="F116" s="5">
        <v>562921.62</v>
      </c>
      <c r="G116" s="5">
        <v>2754663.78</v>
      </c>
      <c r="H116" s="5">
        <v>3000000</v>
      </c>
      <c r="I116" s="1" t="s">
        <v>309</v>
      </c>
    </row>
    <row r="117" spans="1:9" x14ac:dyDescent="0.25">
      <c r="A117" s="6"/>
      <c r="B117" s="6"/>
      <c r="C117" s="6" t="s">
        <v>52</v>
      </c>
      <c r="D117" s="7">
        <f>SUM(D113:D116)</f>
        <v>2380000</v>
      </c>
      <c r="E117" s="7">
        <f>SUM(E113:E116)</f>
        <v>3414240</v>
      </c>
      <c r="F117" s="7">
        <f>SUM(F113:F116)</f>
        <v>852152.62</v>
      </c>
      <c r="G117" s="7">
        <f>SUM(G113:G116)</f>
        <v>3029082.61</v>
      </c>
      <c r="H117" s="7">
        <f>SUM(H113:H116)</f>
        <v>3370000</v>
      </c>
    </row>
    <row r="118" spans="1:9" x14ac:dyDescent="0.25">
      <c r="A118" s="4">
        <v>3632</v>
      </c>
      <c r="B118" s="4">
        <v>5011</v>
      </c>
      <c r="C118" s="1" t="s">
        <v>184</v>
      </c>
      <c r="D118" s="5">
        <v>50000</v>
      </c>
      <c r="E118" s="5">
        <v>50000</v>
      </c>
      <c r="F118" s="5">
        <v>40481</v>
      </c>
      <c r="G118" s="5">
        <v>27440</v>
      </c>
      <c r="H118" s="5">
        <v>50000</v>
      </c>
    </row>
    <row r="119" spans="1:9" x14ac:dyDescent="0.25">
      <c r="A119" s="4">
        <v>3632</v>
      </c>
      <c r="B119" s="4">
        <v>5139</v>
      </c>
      <c r="C119" s="1" t="s">
        <v>185</v>
      </c>
      <c r="D119" s="5">
        <v>22500</v>
      </c>
      <c r="E119" s="5">
        <v>5000</v>
      </c>
      <c r="F119" s="5">
        <v>822</v>
      </c>
      <c r="G119" s="5">
        <v>0</v>
      </c>
      <c r="H119" s="5">
        <v>5000</v>
      </c>
    </row>
    <row r="120" spans="1:9" x14ac:dyDescent="0.25">
      <c r="A120" s="4">
        <v>3632</v>
      </c>
      <c r="B120" s="4">
        <v>5154</v>
      </c>
      <c r="C120" s="1" t="s">
        <v>186</v>
      </c>
      <c r="D120" s="5">
        <v>10000</v>
      </c>
      <c r="E120" s="5">
        <v>10000</v>
      </c>
      <c r="F120" s="5">
        <v>4350</v>
      </c>
      <c r="G120" s="5">
        <v>4258</v>
      </c>
      <c r="H120" s="5">
        <v>10000</v>
      </c>
    </row>
    <row r="121" spans="1:9" x14ac:dyDescent="0.25">
      <c r="A121" s="4">
        <v>3632</v>
      </c>
      <c r="B121" s="4">
        <v>5169</v>
      </c>
      <c r="C121" s="1" t="s">
        <v>187</v>
      </c>
      <c r="D121" s="5">
        <v>2500</v>
      </c>
      <c r="E121" s="5">
        <v>5000</v>
      </c>
      <c r="F121" s="5">
        <v>2500</v>
      </c>
      <c r="G121" s="5">
        <v>2916.1</v>
      </c>
      <c r="H121" s="5">
        <v>5000</v>
      </c>
    </row>
    <row r="122" spans="1:9" x14ac:dyDescent="0.25">
      <c r="A122" s="4">
        <v>3632</v>
      </c>
      <c r="B122" s="4">
        <v>5171</v>
      </c>
      <c r="C122" s="1" t="s">
        <v>188</v>
      </c>
      <c r="D122" s="5">
        <v>0</v>
      </c>
      <c r="E122" s="5">
        <v>35789</v>
      </c>
      <c r="F122" s="5">
        <v>0</v>
      </c>
      <c r="G122" s="5">
        <v>35789</v>
      </c>
      <c r="H122" s="5">
        <v>0</v>
      </c>
    </row>
    <row r="123" spans="1:9" x14ac:dyDescent="0.25">
      <c r="A123" s="6"/>
      <c r="B123" s="6"/>
      <c r="C123" s="6" t="s">
        <v>54</v>
      </c>
      <c r="D123" s="7">
        <f>SUM(D118:D122)</f>
        <v>85000</v>
      </c>
      <c r="E123" s="7">
        <f>SUM(E118:E122)</f>
        <v>105789</v>
      </c>
      <c r="F123" s="7">
        <f>SUM(F118:F122)</f>
        <v>48153</v>
      </c>
      <c r="G123" s="7">
        <f>SUM(G118:G122)</f>
        <v>70403.100000000006</v>
      </c>
      <c r="H123" s="7">
        <f>SUM(H118:H122)</f>
        <v>70000</v>
      </c>
    </row>
    <row r="124" spans="1:9" x14ac:dyDescent="0.25">
      <c r="A124" s="4">
        <v>3635</v>
      </c>
      <c r="B124" s="4">
        <v>6119</v>
      </c>
      <c r="C124" s="1" t="s">
        <v>189</v>
      </c>
      <c r="D124" s="5">
        <v>500000</v>
      </c>
      <c r="E124" s="5">
        <v>500000</v>
      </c>
      <c r="F124" s="5">
        <v>419265</v>
      </c>
      <c r="G124" s="5">
        <v>299475</v>
      </c>
      <c r="H124" s="5">
        <v>500000</v>
      </c>
    </row>
    <row r="125" spans="1:9" x14ac:dyDescent="0.25">
      <c r="A125" s="6"/>
      <c r="B125" s="6"/>
      <c r="C125" s="6" t="s">
        <v>56</v>
      </c>
      <c r="D125" s="7">
        <f>SUM(D124:D124)</f>
        <v>500000</v>
      </c>
      <c r="E125" s="7">
        <f>SUM(E124:E124)</f>
        <v>500000</v>
      </c>
      <c r="F125" s="7">
        <f>SUM(F124:F124)</f>
        <v>419265</v>
      </c>
      <c r="G125" s="7">
        <f>SUM(G124:G124)</f>
        <v>299475</v>
      </c>
      <c r="H125" s="7">
        <f>SUM(H124:H124)</f>
        <v>500000</v>
      </c>
    </row>
    <row r="126" spans="1:9" x14ac:dyDescent="0.25">
      <c r="A126" s="4">
        <v>3639</v>
      </c>
      <c r="B126" s="4">
        <v>5021</v>
      </c>
      <c r="C126" s="1" t="s">
        <v>190</v>
      </c>
      <c r="D126" s="5">
        <v>0</v>
      </c>
      <c r="E126" s="5">
        <v>58000</v>
      </c>
      <c r="F126" s="5">
        <v>0</v>
      </c>
      <c r="G126" s="5">
        <v>58000</v>
      </c>
      <c r="H126" s="5">
        <v>0</v>
      </c>
    </row>
    <row r="127" spans="1:9" x14ac:dyDescent="0.25">
      <c r="A127" s="4">
        <v>3639</v>
      </c>
      <c r="B127" s="4">
        <v>5137</v>
      </c>
      <c r="C127" s="1" t="s">
        <v>191</v>
      </c>
      <c r="D127" s="5">
        <v>9500</v>
      </c>
      <c r="E127" s="5">
        <v>161900</v>
      </c>
      <c r="F127" s="5">
        <v>16267</v>
      </c>
      <c r="G127" s="5">
        <v>161121.49</v>
      </c>
      <c r="H127" s="5">
        <v>150000</v>
      </c>
    </row>
    <row r="128" spans="1:9" x14ac:dyDescent="0.25">
      <c r="A128" s="4">
        <v>3639</v>
      </c>
      <c r="B128" s="4">
        <v>5139</v>
      </c>
      <c r="C128" s="1" t="s">
        <v>192</v>
      </c>
      <c r="D128" s="5">
        <v>40000</v>
      </c>
      <c r="E128" s="5">
        <v>31000</v>
      </c>
      <c r="F128" s="5">
        <v>39860.660000000003</v>
      </c>
      <c r="G128" s="5">
        <v>1148</v>
      </c>
      <c r="H128" s="5">
        <v>31000</v>
      </c>
    </row>
    <row r="129" spans="1:9" x14ac:dyDescent="0.25">
      <c r="A129" s="4">
        <v>3639</v>
      </c>
      <c r="B129" s="4">
        <v>5153</v>
      </c>
      <c r="C129" s="1" t="s">
        <v>193</v>
      </c>
      <c r="D129" s="5">
        <v>400000</v>
      </c>
      <c r="E129" s="5">
        <v>202500</v>
      </c>
      <c r="F129" s="5">
        <v>680682.5</v>
      </c>
      <c r="G129" s="5">
        <v>110799</v>
      </c>
      <c r="H129" s="5">
        <v>200000</v>
      </c>
    </row>
    <row r="130" spans="1:9" x14ac:dyDescent="0.25">
      <c r="A130" s="4">
        <v>3639</v>
      </c>
      <c r="B130" s="4">
        <v>5154</v>
      </c>
      <c r="C130" s="1" t="s">
        <v>194</v>
      </c>
      <c r="D130" s="5">
        <v>120000</v>
      </c>
      <c r="E130" s="5">
        <v>120000</v>
      </c>
      <c r="F130" s="5">
        <v>115549</v>
      </c>
      <c r="G130" s="5">
        <v>70646</v>
      </c>
      <c r="H130" s="5">
        <v>120000</v>
      </c>
    </row>
    <row r="131" spans="1:9" x14ac:dyDescent="0.25">
      <c r="A131" s="4">
        <v>3639</v>
      </c>
      <c r="B131" s="4">
        <v>5164</v>
      </c>
      <c r="C131" s="1" t="s">
        <v>195</v>
      </c>
      <c r="D131" s="5">
        <v>20000</v>
      </c>
      <c r="E131" s="5">
        <v>20000</v>
      </c>
      <c r="F131" s="5">
        <v>11960</v>
      </c>
      <c r="G131" s="5">
        <v>7229</v>
      </c>
      <c r="H131" s="5">
        <v>10000</v>
      </c>
    </row>
    <row r="132" spans="1:9" x14ac:dyDescent="0.25">
      <c r="A132" s="4">
        <v>3639</v>
      </c>
      <c r="B132" s="4">
        <v>5166</v>
      </c>
      <c r="C132" s="1" t="s">
        <v>196</v>
      </c>
      <c r="D132" s="5">
        <v>300000</v>
      </c>
      <c r="E132" s="5">
        <v>242000</v>
      </c>
      <c r="F132" s="5">
        <v>136712</v>
      </c>
      <c r="G132" s="5">
        <v>203038</v>
      </c>
      <c r="H132" s="5">
        <v>300000</v>
      </c>
    </row>
    <row r="133" spans="1:9" x14ac:dyDescent="0.25">
      <c r="A133" s="4">
        <v>3639</v>
      </c>
      <c r="B133" s="4">
        <v>5169</v>
      </c>
      <c r="C133" s="1" t="s">
        <v>197</v>
      </c>
      <c r="D133" s="5">
        <v>50000</v>
      </c>
      <c r="E133" s="5">
        <v>195300</v>
      </c>
      <c r="F133" s="5">
        <v>24434.959999999999</v>
      </c>
      <c r="G133" s="5">
        <v>194733.19</v>
      </c>
      <c r="H133" s="5">
        <v>200000</v>
      </c>
    </row>
    <row r="134" spans="1:9" x14ac:dyDescent="0.25">
      <c r="A134" s="4">
        <v>3639</v>
      </c>
      <c r="B134" s="4">
        <v>5171</v>
      </c>
      <c r="C134" s="1" t="s">
        <v>198</v>
      </c>
      <c r="D134" s="5">
        <v>15500</v>
      </c>
      <c r="E134" s="5">
        <v>94723</v>
      </c>
      <c r="F134" s="5">
        <v>2300</v>
      </c>
      <c r="G134" s="5">
        <v>31515</v>
      </c>
      <c r="H134" s="5">
        <v>100000</v>
      </c>
    </row>
    <row r="135" spans="1:9" x14ac:dyDescent="0.25">
      <c r="A135" s="4">
        <v>3639</v>
      </c>
      <c r="B135" s="4">
        <v>5362</v>
      </c>
      <c r="C135" s="1" t="s">
        <v>199</v>
      </c>
      <c r="D135" s="5">
        <v>36000</v>
      </c>
      <c r="E135" s="5">
        <v>36000</v>
      </c>
      <c r="F135" s="5">
        <v>25136</v>
      </c>
      <c r="G135" s="5">
        <v>22081</v>
      </c>
      <c r="H135" s="5">
        <v>39000</v>
      </c>
    </row>
    <row r="136" spans="1:9" x14ac:dyDescent="0.25">
      <c r="A136" s="4">
        <v>3639</v>
      </c>
      <c r="B136" s="4">
        <v>6121</v>
      </c>
      <c r="C136" s="1" t="s">
        <v>200</v>
      </c>
      <c r="D136" s="5">
        <v>2330000</v>
      </c>
      <c r="E136" s="5">
        <v>3083509.49</v>
      </c>
      <c r="F136" s="5">
        <v>33645013.210000001</v>
      </c>
      <c r="G136" s="5">
        <v>2851783.25</v>
      </c>
      <c r="H136" s="5">
        <v>2500000</v>
      </c>
      <c r="I136" s="1" t="s">
        <v>301</v>
      </c>
    </row>
    <row r="137" spans="1:9" x14ac:dyDescent="0.25">
      <c r="A137" s="4">
        <v>3639</v>
      </c>
      <c r="B137" s="4">
        <v>6122</v>
      </c>
      <c r="C137" s="1" t="s">
        <v>201</v>
      </c>
      <c r="D137" s="5">
        <v>0</v>
      </c>
      <c r="E137" s="5">
        <v>80000</v>
      </c>
      <c r="F137" s="5">
        <v>0</v>
      </c>
      <c r="G137" s="5">
        <v>79390</v>
      </c>
      <c r="H137" s="5">
        <v>80000</v>
      </c>
    </row>
    <row r="138" spans="1:9" x14ac:dyDescent="0.25">
      <c r="A138" s="4">
        <v>3639</v>
      </c>
      <c r="B138" s="4">
        <v>6130</v>
      </c>
      <c r="C138" s="1" t="s">
        <v>202</v>
      </c>
      <c r="D138" s="5">
        <v>0</v>
      </c>
      <c r="E138" s="5">
        <v>3000</v>
      </c>
      <c r="F138" s="5">
        <v>0</v>
      </c>
      <c r="G138" s="5">
        <v>1000</v>
      </c>
      <c r="H138" s="5">
        <v>0</v>
      </c>
    </row>
    <row r="139" spans="1:9" x14ac:dyDescent="0.25">
      <c r="A139" s="6"/>
      <c r="B139" s="6"/>
      <c r="C139" s="6" t="s">
        <v>64</v>
      </c>
      <c r="D139" s="7">
        <f>SUM(D126:D138)</f>
        <v>3321000</v>
      </c>
      <c r="E139" s="7">
        <f>SUM(E126:E138)</f>
        <v>4327932.49</v>
      </c>
      <c r="F139" s="7">
        <f>SUM(F126:F138)</f>
        <v>34697915.329999998</v>
      </c>
      <c r="G139" s="7">
        <f>SUM(G126:G138)</f>
        <v>3792483.9299999997</v>
      </c>
      <c r="H139" s="7">
        <f>SUM(H126:H138)</f>
        <v>3730000</v>
      </c>
    </row>
    <row r="140" spans="1:9" x14ac:dyDescent="0.25">
      <c r="A140" s="4">
        <v>3721</v>
      </c>
      <c r="B140" s="4">
        <v>5169</v>
      </c>
      <c r="C140" s="1" t="s">
        <v>203</v>
      </c>
      <c r="D140" s="5">
        <v>80000</v>
      </c>
      <c r="E140" s="5">
        <v>110000</v>
      </c>
      <c r="F140" s="5">
        <v>64724.79</v>
      </c>
      <c r="G140" s="5">
        <v>52476.85</v>
      </c>
      <c r="H140" s="5">
        <v>110000</v>
      </c>
    </row>
    <row r="141" spans="1:9" x14ac:dyDescent="0.25">
      <c r="A141" s="6"/>
      <c r="B141" s="6"/>
      <c r="C141" s="6" t="s">
        <v>204</v>
      </c>
      <c r="D141" s="7">
        <f>SUM(D140:D140)</f>
        <v>80000</v>
      </c>
      <c r="E141" s="7">
        <f>SUM(E140:E140)</f>
        <v>110000</v>
      </c>
      <c r="F141" s="7">
        <f>SUM(F140:F140)</f>
        <v>64724.79</v>
      </c>
      <c r="G141" s="7">
        <f>SUM(G140:G140)</f>
        <v>52476.85</v>
      </c>
      <c r="H141" s="7">
        <f>SUM(H140:H140)</f>
        <v>110000</v>
      </c>
    </row>
    <row r="142" spans="1:9" x14ac:dyDescent="0.25">
      <c r="A142" s="4">
        <v>3722</v>
      </c>
      <c r="B142" s="4">
        <v>5137</v>
      </c>
      <c r="C142" s="1" t="s">
        <v>205</v>
      </c>
      <c r="D142" s="5">
        <v>0</v>
      </c>
      <c r="E142" s="5">
        <v>21001</v>
      </c>
      <c r="F142" s="5">
        <v>13300.01</v>
      </c>
      <c r="G142" s="5">
        <v>21000.01</v>
      </c>
      <c r="H142" s="5">
        <v>20000</v>
      </c>
    </row>
    <row r="143" spans="1:9" x14ac:dyDescent="0.25">
      <c r="A143" s="4">
        <v>3722</v>
      </c>
      <c r="B143" s="4">
        <v>5169</v>
      </c>
      <c r="C143" s="1" t="s">
        <v>206</v>
      </c>
      <c r="D143" s="5">
        <v>1500000</v>
      </c>
      <c r="E143" s="5">
        <v>1448999</v>
      </c>
      <c r="F143" s="5">
        <v>1379086.29</v>
      </c>
      <c r="G143" s="5">
        <v>830866.22</v>
      </c>
      <c r="H143" s="5">
        <v>1480000</v>
      </c>
    </row>
    <row r="144" spans="1:9" x14ac:dyDescent="0.25">
      <c r="A144" s="6"/>
      <c r="B144" s="6"/>
      <c r="C144" s="6" t="s">
        <v>207</v>
      </c>
      <c r="D144" s="7">
        <f>SUM(D142:D143)</f>
        <v>1500000</v>
      </c>
      <c r="E144" s="7">
        <f>SUM(E142:E143)</f>
        <v>1470000</v>
      </c>
      <c r="F144" s="7">
        <f>SUM(F142:F143)</f>
        <v>1392386.3</v>
      </c>
      <c r="G144" s="7">
        <f>SUM(G142:G143)</f>
        <v>851866.23</v>
      </c>
      <c r="H144" s="7">
        <f>SUM(H142:H143)</f>
        <v>1500000</v>
      </c>
    </row>
    <row r="145" spans="1:8" x14ac:dyDescent="0.25">
      <c r="A145" s="4">
        <v>3723</v>
      </c>
      <c r="B145" s="4">
        <v>5139</v>
      </c>
      <c r="C145" s="1" t="s">
        <v>208</v>
      </c>
      <c r="D145" s="5">
        <v>0</v>
      </c>
      <c r="E145" s="5">
        <v>10000</v>
      </c>
      <c r="F145" s="5">
        <v>488005.11</v>
      </c>
      <c r="G145" s="5">
        <v>4909.8</v>
      </c>
      <c r="H145" s="5">
        <v>30000</v>
      </c>
    </row>
    <row r="146" spans="1:8" x14ac:dyDescent="0.25">
      <c r="A146" s="4">
        <v>3723</v>
      </c>
      <c r="B146" s="4">
        <v>5169</v>
      </c>
      <c r="C146" s="1" t="s">
        <v>209</v>
      </c>
      <c r="D146" s="5">
        <v>1500000</v>
      </c>
      <c r="E146" s="5">
        <v>1490000</v>
      </c>
      <c r="F146" s="5">
        <v>1466300.05</v>
      </c>
      <c r="G146" s="5">
        <v>1065374.3</v>
      </c>
      <c r="H146" s="5">
        <v>1490000</v>
      </c>
    </row>
    <row r="147" spans="1:8" x14ac:dyDescent="0.25">
      <c r="A147" s="1">
        <v>3723</v>
      </c>
      <c r="B147" s="1">
        <v>6121</v>
      </c>
      <c r="C147" s="1" t="s">
        <v>305</v>
      </c>
      <c r="D147" s="1">
        <v>0</v>
      </c>
      <c r="E147" s="1">
        <v>0</v>
      </c>
      <c r="F147" s="1">
        <v>0</v>
      </c>
      <c r="G147" s="1">
        <v>0</v>
      </c>
      <c r="H147" s="11">
        <v>300000</v>
      </c>
    </row>
    <row r="148" spans="1:8" x14ac:dyDescent="0.25">
      <c r="A148" s="6"/>
      <c r="B148" s="6"/>
      <c r="C148" s="6" t="s">
        <v>67</v>
      </c>
      <c r="D148" s="7">
        <f>SUM(D145:D147)</f>
        <v>1500000</v>
      </c>
      <c r="E148" s="7">
        <f>SUM(E145:E146)</f>
        <v>1500000</v>
      </c>
      <c r="F148" s="7">
        <f>SUM(F145:F146)</f>
        <v>1954305.1600000001</v>
      </c>
      <c r="G148" s="7">
        <f>SUM(G145:G146)</f>
        <v>1070284.1000000001</v>
      </c>
      <c r="H148" s="7">
        <f>SUM(H145:H147)</f>
        <v>1820000</v>
      </c>
    </row>
    <row r="149" spans="1:8" x14ac:dyDescent="0.25">
      <c r="A149" s="4">
        <v>3745</v>
      </c>
      <c r="B149" s="4">
        <v>5011</v>
      </c>
      <c r="C149" s="1" t="s">
        <v>210</v>
      </c>
      <c r="D149" s="5">
        <v>1908000</v>
      </c>
      <c r="E149" s="5">
        <v>1908000</v>
      </c>
      <c r="F149" s="5">
        <v>1847230.31</v>
      </c>
      <c r="G149" s="5">
        <v>1685557</v>
      </c>
      <c r="H149" s="5">
        <v>1980000</v>
      </c>
    </row>
    <row r="150" spans="1:8" x14ac:dyDescent="0.25">
      <c r="A150" s="4">
        <v>3745</v>
      </c>
      <c r="B150" s="4">
        <v>5031</v>
      </c>
      <c r="C150" s="1" t="s">
        <v>211</v>
      </c>
      <c r="D150" s="5">
        <v>477000</v>
      </c>
      <c r="E150" s="5">
        <v>477000</v>
      </c>
      <c r="F150" s="5">
        <v>470284</v>
      </c>
      <c r="G150" s="5">
        <v>416044</v>
      </c>
      <c r="H150" s="5">
        <v>495000</v>
      </c>
    </row>
    <row r="151" spans="1:8" x14ac:dyDescent="0.25">
      <c r="A151" s="4">
        <v>3745</v>
      </c>
      <c r="B151" s="4">
        <v>5032</v>
      </c>
      <c r="C151" s="1" t="s">
        <v>212</v>
      </c>
      <c r="D151" s="5">
        <v>175000</v>
      </c>
      <c r="E151" s="5">
        <v>175000</v>
      </c>
      <c r="F151" s="5">
        <v>170174</v>
      </c>
      <c r="G151" s="5">
        <v>150981</v>
      </c>
      <c r="H151" s="5">
        <v>180000</v>
      </c>
    </row>
    <row r="152" spans="1:8" x14ac:dyDescent="0.25">
      <c r="A152" s="4">
        <v>3745</v>
      </c>
      <c r="B152" s="4">
        <v>5132</v>
      </c>
      <c r="C152" s="1" t="s">
        <v>213</v>
      </c>
      <c r="D152" s="5">
        <v>30000</v>
      </c>
      <c r="E152" s="5">
        <v>30000</v>
      </c>
      <c r="F152" s="5">
        <v>27052.3</v>
      </c>
      <c r="G152" s="5">
        <v>19910.349999999999</v>
      </c>
      <c r="H152" s="5">
        <v>30000</v>
      </c>
    </row>
    <row r="153" spans="1:8" x14ac:dyDescent="0.25">
      <c r="A153" s="4">
        <v>3745</v>
      </c>
      <c r="B153" s="4">
        <v>5137</v>
      </c>
      <c r="C153" s="1" t="s">
        <v>214</v>
      </c>
      <c r="D153" s="5">
        <v>150000</v>
      </c>
      <c r="E153" s="5">
        <v>100500</v>
      </c>
      <c r="F153" s="5">
        <v>3225</v>
      </c>
      <c r="G153" s="5">
        <v>79756</v>
      </c>
      <c r="H153" s="5">
        <v>100000</v>
      </c>
    </row>
    <row r="154" spans="1:8" x14ac:dyDescent="0.25">
      <c r="A154" s="4">
        <v>3745</v>
      </c>
      <c r="B154" s="4">
        <v>5139</v>
      </c>
      <c r="C154" s="1" t="s">
        <v>215</v>
      </c>
      <c r="D154" s="5">
        <v>90800</v>
      </c>
      <c r="E154" s="5">
        <v>139000</v>
      </c>
      <c r="F154" s="5">
        <v>71683.02</v>
      </c>
      <c r="G154" s="5">
        <v>113807.33</v>
      </c>
      <c r="H154" s="5">
        <v>139000</v>
      </c>
    </row>
    <row r="155" spans="1:8" x14ac:dyDescent="0.25">
      <c r="A155" s="4">
        <v>3745</v>
      </c>
      <c r="B155" s="4">
        <v>5156</v>
      </c>
      <c r="C155" s="1" t="s">
        <v>216</v>
      </c>
      <c r="D155" s="5">
        <v>100000</v>
      </c>
      <c r="E155" s="5">
        <v>100000</v>
      </c>
      <c r="F155" s="5">
        <v>102238</v>
      </c>
      <c r="G155" s="5">
        <v>75604.899999999994</v>
      </c>
      <c r="H155" s="5">
        <v>100000</v>
      </c>
    </row>
    <row r="156" spans="1:8" x14ac:dyDescent="0.25">
      <c r="A156" s="4">
        <v>3745</v>
      </c>
      <c r="B156" s="4">
        <v>5163</v>
      </c>
      <c r="C156" s="1" t="s">
        <v>217</v>
      </c>
      <c r="D156" s="5">
        <v>2500</v>
      </c>
      <c r="E156" s="5">
        <v>3800</v>
      </c>
      <c r="F156" s="5">
        <v>2731</v>
      </c>
      <c r="G156" s="5">
        <v>3019</v>
      </c>
      <c r="H156" s="5">
        <v>4000</v>
      </c>
    </row>
    <row r="157" spans="1:8" x14ac:dyDescent="0.25">
      <c r="A157" s="4">
        <v>3745</v>
      </c>
      <c r="B157" s="4">
        <v>5166</v>
      </c>
      <c r="C157" s="1" t="s">
        <v>218</v>
      </c>
      <c r="D157" s="5">
        <v>0</v>
      </c>
      <c r="E157" s="5">
        <v>798477</v>
      </c>
      <c r="F157" s="5">
        <v>0</v>
      </c>
      <c r="G157" s="5">
        <v>78408</v>
      </c>
      <c r="H157" s="5">
        <v>800000</v>
      </c>
    </row>
    <row r="158" spans="1:8" x14ac:dyDescent="0.25">
      <c r="A158" s="4">
        <v>3745</v>
      </c>
      <c r="B158" s="4">
        <v>5167</v>
      </c>
      <c r="C158" s="1" t="s">
        <v>219</v>
      </c>
      <c r="D158" s="5">
        <v>5000</v>
      </c>
      <c r="E158" s="5">
        <v>5000</v>
      </c>
      <c r="F158" s="5">
        <v>0</v>
      </c>
      <c r="G158" s="5">
        <v>2420</v>
      </c>
      <c r="H158" s="5">
        <v>5000</v>
      </c>
    </row>
    <row r="159" spans="1:8" x14ac:dyDescent="0.25">
      <c r="A159" s="4">
        <v>3745</v>
      </c>
      <c r="B159" s="4">
        <v>5169</v>
      </c>
      <c r="C159" s="1" t="s">
        <v>220</v>
      </c>
      <c r="D159" s="5">
        <v>10000</v>
      </c>
      <c r="E159" s="5">
        <v>10000</v>
      </c>
      <c r="F159" s="5">
        <v>7280</v>
      </c>
      <c r="G159" s="5">
        <v>504</v>
      </c>
      <c r="H159" s="5">
        <v>600000</v>
      </c>
    </row>
    <row r="160" spans="1:8" x14ac:dyDescent="0.25">
      <c r="A160" s="4">
        <v>3745</v>
      </c>
      <c r="B160" s="4">
        <v>5171</v>
      </c>
      <c r="C160" s="1" t="s">
        <v>221</v>
      </c>
      <c r="D160" s="5">
        <v>30000</v>
      </c>
      <c r="E160" s="5">
        <v>30000</v>
      </c>
      <c r="F160" s="5">
        <v>27708</v>
      </c>
      <c r="G160" s="5">
        <v>0</v>
      </c>
      <c r="H160" s="5">
        <v>30000</v>
      </c>
    </row>
    <row r="161" spans="1:9" x14ac:dyDescent="0.25">
      <c r="A161" s="4">
        <v>3745</v>
      </c>
      <c r="B161" s="4">
        <v>5499</v>
      </c>
      <c r="C161" s="1" t="s">
        <v>222</v>
      </c>
      <c r="D161" s="5">
        <v>70000</v>
      </c>
      <c r="E161" s="5">
        <v>70000</v>
      </c>
      <c r="F161" s="5">
        <v>78463</v>
      </c>
      <c r="G161" s="5">
        <v>64911</v>
      </c>
      <c r="H161" s="5">
        <v>70000</v>
      </c>
    </row>
    <row r="162" spans="1:9" x14ac:dyDescent="0.25">
      <c r="A162" s="4">
        <v>3745</v>
      </c>
      <c r="B162" s="4">
        <v>6122</v>
      </c>
      <c r="C162" s="1" t="s">
        <v>223</v>
      </c>
      <c r="D162" s="5">
        <v>400000</v>
      </c>
      <c r="E162" s="5">
        <v>0</v>
      </c>
      <c r="F162" s="5">
        <v>24200</v>
      </c>
      <c r="G162" s="5">
        <v>0</v>
      </c>
      <c r="H162" s="5">
        <v>420000</v>
      </c>
    </row>
    <row r="163" spans="1:9" x14ac:dyDescent="0.25">
      <c r="A163" s="6"/>
      <c r="B163" s="6"/>
      <c r="C163" s="6" t="s">
        <v>72</v>
      </c>
      <c r="D163" s="7">
        <f>SUM(D149:D162)</f>
        <v>3448300</v>
      </c>
      <c r="E163" s="7">
        <f>SUM(E149:E162)</f>
        <v>3846777</v>
      </c>
      <c r="F163" s="7">
        <f>SUM(F149:F162)</f>
        <v>2832268.63</v>
      </c>
      <c r="G163" s="7">
        <f>SUM(G149:G162)</f>
        <v>2690922.58</v>
      </c>
      <c r="H163" s="7">
        <f>SUM(H149:H162)</f>
        <v>4953000</v>
      </c>
      <c r="I163" s="1" t="s">
        <v>316</v>
      </c>
    </row>
    <row r="164" spans="1:9" x14ac:dyDescent="0.25">
      <c r="A164" s="4">
        <v>4351</v>
      </c>
      <c r="B164" s="4">
        <v>5339</v>
      </c>
      <c r="C164" s="1" t="s">
        <v>224</v>
      </c>
      <c r="D164" s="5">
        <v>180000</v>
      </c>
      <c r="E164" s="5">
        <v>180000</v>
      </c>
      <c r="F164" s="5">
        <v>168900</v>
      </c>
      <c r="G164" s="5">
        <v>90850</v>
      </c>
      <c r="H164" s="5">
        <v>220000</v>
      </c>
    </row>
    <row r="165" spans="1:9" x14ac:dyDescent="0.25">
      <c r="A165" s="6"/>
      <c r="B165" s="6"/>
      <c r="C165" s="6" t="s">
        <v>225</v>
      </c>
      <c r="D165" s="7">
        <f>SUM(D164:D164)</f>
        <v>180000</v>
      </c>
      <c r="E165" s="7">
        <f>SUM(E164:E164)</f>
        <v>180000</v>
      </c>
      <c r="F165" s="7">
        <f>SUM(F164:F164)</f>
        <v>168900</v>
      </c>
      <c r="G165" s="7">
        <f>SUM(G164:G164)</f>
        <v>90850</v>
      </c>
      <c r="H165" s="7">
        <f>SUM(H164:H164)</f>
        <v>220000</v>
      </c>
    </row>
    <row r="166" spans="1:9" x14ac:dyDescent="0.25">
      <c r="A166" s="4">
        <v>5213</v>
      </c>
      <c r="B166" s="4">
        <v>5903</v>
      </c>
      <c r="C166" s="1" t="s">
        <v>226</v>
      </c>
      <c r="D166" s="5">
        <v>10000</v>
      </c>
      <c r="E166" s="5">
        <v>10000</v>
      </c>
      <c r="F166" s="5">
        <v>0</v>
      </c>
      <c r="G166" s="5">
        <v>0</v>
      </c>
      <c r="H166" s="5">
        <v>10000</v>
      </c>
    </row>
    <row r="167" spans="1:9" x14ac:dyDescent="0.25">
      <c r="A167" s="6"/>
      <c r="B167" s="6"/>
      <c r="C167" s="6" t="s">
        <v>227</v>
      </c>
      <c r="D167" s="7">
        <f>SUM(D166:D166)</f>
        <v>10000</v>
      </c>
      <c r="E167" s="7">
        <f>SUM(E166:E166)</f>
        <v>10000</v>
      </c>
      <c r="F167" s="7">
        <f>SUM(F166:F166)</f>
        <v>0</v>
      </c>
      <c r="G167" s="7">
        <f>SUM(G166:G166)</f>
        <v>0</v>
      </c>
      <c r="H167" s="7">
        <f>SUM(H166:H166)</f>
        <v>10000</v>
      </c>
    </row>
    <row r="168" spans="1:9" x14ac:dyDescent="0.25">
      <c r="A168" s="4">
        <v>5273</v>
      </c>
      <c r="B168" s="4">
        <v>5137</v>
      </c>
      <c r="C168" s="1" t="s">
        <v>228</v>
      </c>
      <c r="D168" s="5">
        <v>4400</v>
      </c>
      <c r="E168" s="5">
        <v>4400</v>
      </c>
      <c r="F168" s="5">
        <v>4327</v>
      </c>
      <c r="G168" s="5">
        <v>0</v>
      </c>
      <c r="H168" s="5">
        <v>4400</v>
      </c>
    </row>
    <row r="169" spans="1:9" x14ac:dyDescent="0.25">
      <c r="A169" s="4">
        <v>5273</v>
      </c>
      <c r="B169" s="4">
        <v>5139</v>
      </c>
      <c r="C169" s="1" t="s">
        <v>229</v>
      </c>
      <c r="D169" s="5">
        <v>5600</v>
      </c>
      <c r="E169" s="5">
        <v>5600</v>
      </c>
      <c r="F169" s="5">
        <v>608</v>
      </c>
      <c r="G169" s="5">
        <v>0</v>
      </c>
      <c r="H169" s="5">
        <v>5600</v>
      </c>
    </row>
    <row r="170" spans="1:9" x14ac:dyDescent="0.25">
      <c r="A170" s="6"/>
      <c r="B170" s="6"/>
      <c r="C170" s="6" t="s">
        <v>230</v>
      </c>
      <c r="D170" s="7">
        <f>SUM(D168:D169)</f>
        <v>10000</v>
      </c>
      <c r="E170" s="7">
        <f>SUM(E168:E169)</f>
        <v>10000</v>
      </c>
      <c r="F170" s="7">
        <f>SUM(F168:F169)</f>
        <v>4935</v>
      </c>
      <c r="G170" s="7">
        <f>SUM(G168:G169)</f>
        <v>0</v>
      </c>
      <c r="H170" s="7">
        <f>SUM(H168:H169)</f>
        <v>10000</v>
      </c>
    </row>
    <row r="171" spans="1:9" x14ac:dyDescent="0.25">
      <c r="A171" s="4">
        <v>5512</v>
      </c>
      <c r="B171" s="4">
        <v>5029</v>
      </c>
      <c r="C171" s="1" t="s">
        <v>231</v>
      </c>
      <c r="D171" s="5">
        <v>10000</v>
      </c>
      <c r="E171" s="5">
        <v>18000</v>
      </c>
      <c r="F171" s="5">
        <v>2260</v>
      </c>
      <c r="G171" s="5">
        <v>14682.3</v>
      </c>
      <c r="H171" s="5">
        <v>10000</v>
      </c>
    </row>
    <row r="172" spans="1:9" x14ac:dyDescent="0.25">
      <c r="A172" s="4">
        <v>5512</v>
      </c>
      <c r="B172" s="4">
        <v>5137</v>
      </c>
      <c r="C172" s="1" t="s">
        <v>232</v>
      </c>
      <c r="D172" s="5">
        <v>76000</v>
      </c>
      <c r="E172" s="5">
        <v>128000</v>
      </c>
      <c r="F172" s="5">
        <v>174693.54</v>
      </c>
      <c r="G172" s="5">
        <v>74131.23</v>
      </c>
      <c r="H172" s="5">
        <v>70000</v>
      </c>
    </row>
    <row r="173" spans="1:9" x14ac:dyDescent="0.25">
      <c r="A173" s="4">
        <v>5512</v>
      </c>
      <c r="B173" s="4">
        <v>5139</v>
      </c>
      <c r="C173" s="1" t="s">
        <v>233</v>
      </c>
      <c r="D173" s="5">
        <v>45000</v>
      </c>
      <c r="E173" s="5">
        <v>80000</v>
      </c>
      <c r="F173" s="5">
        <v>65331.82</v>
      </c>
      <c r="G173" s="5">
        <v>59445.56</v>
      </c>
      <c r="H173" s="5">
        <v>80000</v>
      </c>
    </row>
    <row r="174" spans="1:9" x14ac:dyDescent="0.25">
      <c r="A174" s="4">
        <v>5512</v>
      </c>
      <c r="B174" s="4">
        <v>5153</v>
      </c>
      <c r="C174" s="1" t="s">
        <v>234</v>
      </c>
      <c r="D174" s="5">
        <v>80000</v>
      </c>
      <c r="E174" s="5">
        <v>80000</v>
      </c>
      <c r="F174" s="5">
        <v>43547.3</v>
      </c>
      <c r="G174" s="5">
        <v>49317</v>
      </c>
      <c r="H174" s="5">
        <v>80000</v>
      </c>
    </row>
    <row r="175" spans="1:9" x14ac:dyDescent="0.25">
      <c r="A175" s="4">
        <v>5512</v>
      </c>
      <c r="B175" s="4">
        <v>5154</v>
      </c>
      <c r="C175" s="1" t="s">
        <v>235</v>
      </c>
      <c r="D175" s="5">
        <v>30000</v>
      </c>
      <c r="E175" s="5">
        <v>30000</v>
      </c>
      <c r="F175" s="5">
        <v>25008</v>
      </c>
      <c r="G175" s="5">
        <v>27295</v>
      </c>
      <c r="H175" s="5">
        <v>40000</v>
      </c>
    </row>
    <row r="176" spans="1:9" x14ac:dyDescent="0.25">
      <c r="A176" s="4">
        <v>5512</v>
      </c>
      <c r="B176" s="4">
        <v>5156</v>
      </c>
      <c r="C176" s="1" t="s">
        <v>236</v>
      </c>
      <c r="D176" s="5">
        <v>60000</v>
      </c>
      <c r="E176" s="5">
        <v>60000</v>
      </c>
      <c r="F176" s="5">
        <v>53641</v>
      </c>
      <c r="G176" s="5">
        <v>50293</v>
      </c>
      <c r="H176" s="5">
        <v>60000</v>
      </c>
    </row>
    <row r="177" spans="1:9" x14ac:dyDescent="0.25">
      <c r="A177" s="4">
        <v>5512</v>
      </c>
      <c r="B177" s="4">
        <v>5162</v>
      </c>
      <c r="C177" s="1" t="s">
        <v>237</v>
      </c>
      <c r="D177" s="5">
        <v>25000</v>
      </c>
      <c r="E177" s="5">
        <v>25000</v>
      </c>
      <c r="F177" s="5">
        <v>30535.040000000001</v>
      </c>
      <c r="G177" s="5">
        <v>23366.63</v>
      </c>
      <c r="H177" s="5">
        <v>25000</v>
      </c>
    </row>
    <row r="178" spans="1:9" x14ac:dyDescent="0.25">
      <c r="A178" s="4">
        <v>5512</v>
      </c>
      <c r="B178" s="4">
        <v>5163</v>
      </c>
      <c r="C178" s="1" t="s">
        <v>238</v>
      </c>
      <c r="D178" s="5">
        <v>50000</v>
      </c>
      <c r="E178" s="5">
        <v>50000</v>
      </c>
      <c r="F178" s="5">
        <v>33697</v>
      </c>
      <c r="G178" s="5">
        <v>29126</v>
      </c>
      <c r="H178" s="5">
        <v>40000</v>
      </c>
    </row>
    <row r="179" spans="1:9" x14ac:dyDescent="0.25">
      <c r="A179" s="4">
        <v>5512</v>
      </c>
      <c r="B179" s="4">
        <v>5167</v>
      </c>
      <c r="C179" s="1" t="s">
        <v>239</v>
      </c>
      <c r="D179" s="5">
        <v>10000</v>
      </c>
      <c r="E179" s="5">
        <v>10000</v>
      </c>
      <c r="F179" s="5">
        <v>7199.5</v>
      </c>
      <c r="G179" s="5">
        <v>420</v>
      </c>
      <c r="H179" s="5">
        <v>5000</v>
      </c>
    </row>
    <row r="180" spans="1:9" x14ac:dyDescent="0.25">
      <c r="A180" s="4">
        <v>5512</v>
      </c>
      <c r="B180" s="4">
        <v>5169</v>
      </c>
      <c r="C180" s="1" t="s">
        <v>240</v>
      </c>
      <c r="D180" s="5">
        <v>9000</v>
      </c>
      <c r="E180" s="5">
        <v>59000</v>
      </c>
      <c r="F180" s="5">
        <v>33980</v>
      </c>
      <c r="G180" s="5">
        <v>55196.98</v>
      </c>
      <c r="H180" s="5">
        <v>40000</v>
      </c>
    </row>
    <row r="181" spans="1:9" x14ac:dyDescent="0.25">
      <c r="A181" s="4">
        <v>5512</v>
      </c>
      <c r="B181" s="4">
        <v>5171</v>
      </c>
      <c r="C181" s="1" t="s">
        <v>241</v>
      </c>
      <c r="D181" s="5">
        <v>130000</v>
      </c>
      <c r="E181" s="5">
        <v>85000</v>
      </c>
      <c r="F181" s="5">
        <v>207334.84</v>
      </c>
      <c r="G181" s="5">
        <v>51594.94</v>
      </c>
      <c r="H181" s="5">
        <v>85000</v>
      </c>
    </row>
    <row r="182" spans="1:9" x14ac:dyDescent="0.25">
      <c r="A182" s="4">
        <v>5512</v>
      </c>
      <c r="B182" s="4">
        <v>5175</v>
      </c>
      <c r="C182" s="1" t="s">
        <v>242</v>
      </c>
      <c r="D182" s="5">
        <v>5000</v>
      </c>
      <c r="E182" s="5">
        <v>5000</v>
      </c>
      <c r="F182" s="5">
        <v>2861</v>
      </c>
      <c r="G182" s="5">
        <v>968</v>
      </c>
      <c r="H182" s="5">
        <v>5000</v>
      </c>
    </row>
    <row r="183" spans="1:9" x14ac:dyDescent="0.25">
      <c r="A183" s="4">
        <v>5512</v>
      </c>
      <c r="B183" s="4">
        <v>6121</v>
      </c>
      <c r="C183" s="1" t="s">
        <v>306</v>
      </c>
      <c r="D183" s="5">
        <v>0</v>
      </c>
      <c r="E183" s="5">
        <v>0</v>
      </c>
      <c r="F183" s="5">
        <v>0</v>
      </c>
      <c r="G183" s="5">
        <v>0</v>
      </c>
      <c r="H183" s="5">
        <v>120000</v>
      </c>
      <c r="I183" s="1" t="s">
        <v>308</v>
      </c>
    </row>
    <row r="184" spans="1:9" x14ac:dyDescent="0.25">
      <c r="A184" s="6"/>
      <c r="B184" s="6"/>
      <c r="C184" s="6" t="s">
        <v>74</v>
      </c>
      <c r="D184" s="7">
        <f>SUM(D171:D183)</f>
        <v>530000</v>
      </c>
      <c r="E184" s="7">
        <f>SUM(E171:E183)</f>
        <v>630000</v>
      </c>
      <c r="F184" s="7">
        <f>SUM(F171:F183)</f>
        <v>680089.04</v>
      </c>
      <c r="G184" s="7">
        <f>SUM(G171:G183)</f>
        <v>435836.63999999996</v>
      </c>
      <c r="H184" s="7">
        <f>SUM(H171:H183)</f>
        <v>660000</v>
      </c>
    </row>
    <row r="185" spans="1:9" x14ac:dyDescent="0.25">
      <c r="A185" s="4">
        <v>6112</v>
      </c>
      <c r="B185" s="4">
        <v>5023</v>
      </c>
      <c r="C185" s="1" t="s">
        <v>243</v>
      </c>
      <c r="D185" s="5">
        <v>1356000</v>
      </c>
      <c r="E185" s="5">
        <v>1356000</v>
      </c>
      <c r="F185" s="5">
        <v>1332533</v>
      </c>
      <c r="G185" s="5">
        <v>1099962</v>
      </c>
      <c r="H185" s="5">
        <v>1356000</v>
      </c>
    </row>
    <row r="186" spans="1:9" x14ac:dyDescent="0.25">
      <c r="A186" s="4">
        <v>6112</v>
      </c>
      <c r="B186" s="4">
        <v>5026</v>
      </c>
      <c r="C186" s="1" t="s">
        <v>296</v>
      </c>
      <c r="D186" s="5">
        <v>0</v>
      </c>
      <c r="E186" s="5">
        <v>0</v>
      </c>
      <c r="F186" s="5">
        <v>0</v>
      </c>
      <c r="G186" s="5">
        <v>0</v>
      </c>
      <c r="H186" s="5">
        <v>300000</v>
      </c>
      <c r="I186" s="1" t="s">
        <v>297</v>
      </c>
    </row>
    <row r="187" spans="1:9" x14ac:dyDescent="0.25">
      <c r="A187" s="4">
        <v>6112</v>
      </c>
      <c r="B187" s="4">
        <v>5031</v>
      </c>
      <c r="C187" s="1" t="s">
        <v>244</v>
      </c>
      <c r="D187" s="5">
        <v>221000</v>
      </c>
      <c r="E187" s="5">
        <v>221000</v>
      </c>
      <c r="F187" s="5">
        <v>219040</v>
      </c>
      <c r="G187" s="5">
        <v>183413</v>
      </c>
      <c r="H187" s="5">
        <v>221000</v>
      </c>
    </row>
    <row r="188" spans="1:9" x14ac:dyDescent="0.25">
      <c r="A188" s="4">
        <v>6112</v>
      </c>
      <c r="B188" s="4">
        <v>5032</v>
      </c>
      <c r="C188" s="1" t="s">
        <v>245</v>
      </c>
      <c r="D188" s="5">
        <v>124000</v>
      </c>
      <c r="E188" s="5">
        <v>124000</v>
      </c>
      <c r="F188" s="5">
        <v>120326</v>
      </c>
      <c r="G188" s="5">
        <v>98986</v>
      </c>
      <c r="H188" s="5">
        <v>124000</v>
      </c>
    </row>
    <row r="189" spans="1:9" x14ac:dyDescent="0.25">
      <c r="A189" s="4">
        <v>6112</v>
      </c>
      <c r="B189" s="4">
        <v>5163</v>
      </c>
      <c r="C189" s="1" t="s">
        <v>246</v>
      </c>
      <c r="D189" s="5">
        <v>5000</v>
      </c>
      <c r="E189" s="5">
        <v>5000</v>
      </c>
      <c r="F189" s="5">
        <v>0</v>
      </c>
      <c r="G189" s="5">
        <v>0</v>
      </c>
      <c r="H189" s="5">
        <v>5000</v>
      </c>
    </row>
    <row r="190" spans="1:9" x14ac:dyDescent="0.25">
      <c r="A190" s="4">
        <v>6112</v>
      </c>
      <c r="B190" s="4">
        <v>5166</v>
      </c>
      <c r="C190" s="1" t="s">
        <v>247</v>
      </c>
      <c r="D190" s="5">
        <v>50000</v>
      </c>
      <c r="E190" s="5">
        <v>50000</v>
      </c>
      <c r="F190" s="5">
        <v>0</v>
      </c>
      <c r="G190" s="5">
        <v>20000</v>
      </c>
      <c r="H190" s="5">
        <v>50000</v>
      </c>
    </row>
    <row r="191" spans="1:9" x14ac:dyDescent="0.25">
      <c r="A191" s="4">
        <v>6112</v>
      </c>
      <c r="B191" s="4">
        <v>5167</v>
      </c>
      <c r="C191" s="1" t="s">
        <v>248</v>
      </c>
      <c r="D191" s="5">
        <v>10000</v>
      </c>
      <c r="E191" s="5">
        <v>10000</v>
      </c>
      <c r="F191" s="5">
        <v>0</v>
      </c>
      <c r="G191" s="5">
        <v>4713.8999999999996</v>
      </c>
      <c r="H191" s="5">
        <v>10000</v>
      </c>
    </row>
    <row r="192" spans="1:9" x14ac:dyDescent="0.25">
      <c r="A192" s="4">
        <v>6112</v>
      </c>
      <c r="B192" s="4">
        <v>5499</v>
      </c>
      <c r="C192" s="1" t="s">
        <v>249</v>
      </c>
      <c r="D192" s="5">
        <v>18000</v>
      </c>
      <c r="E192" s="5">
        <v>18000</v>
      </c>
      <c r="F192" s="5">
        <v>18634</v>
      </c>
      <c r="G192" s="5">
        <v>14861</v>
      </c>
      <c r="H192" s="5">
        <v>18000</v>
      </c>
    </row>
    <row r="193" spans="1:8" x14ac:dyDescent="0.25">
      <c r="A193" s="6"/>
      <c r="B193" s="6"/>
      <c r="C193" s="6" t="s">
        <v>250</v>
      </c>
      <c r="D193" s="7">
        <f>SUM(D185:D192)</f>
        <v>1784000</v>
      </c>
      <c r="E193" s="7">
        <f>SUM(E185:E192)</f>
        <v>1784000</v>
      </c>
      <c r="F193" s="7">
        <f>SUM(F185:F192)</f>
        <v>1690533</v>
      </c>
      <c r="G193" s="7">
        <f>SUM(G185:G192)</f>
        <v>1421935.9</v>
      </c>
      <c r="H193" s="7">
        <f>SUM(H185:H192)</f>
        <v>2084000</v>
      </c>
    </row>
    <row r="194" spans="1:8" x14ac:dyDescent="0.25">
      <c r="A194" s="4">
        <v>6115</v>
      </c>
      <c r="B194" s="4">
        <v>5021</v>
      </c>
      <c r="C194" s="1" t="s">
        <v>251</v>
      </c>
      <c r="D194" s="5">
        <v>50000</v>
      </c>
      <c r="E194" s="5">
        <v>46300</v>
      </c>
      <c r="F194" s="5">
        <v>0</v>
      </c>
      <c r="G194" s="5">
        <v>8741</v>
      </c>
      <c r="H194" s="5">
        <v>46300</v>
      </c>
    </row>
    <row r="195" spans="1:8" x14ac:dyDescent="0.25">
      <c r="A195" s="4">
        <v>6115</v>
      </c>
      <c r="B195" s="4">
        <v>5169</v>
      </c>
      <c r="C195" s="1" t="s">
        <v>252</v>
      </c>
      <c r="D195" s="5">
        <v>3000</v>
      </c>
      <c r="E195" s="5">
        <v>11700</v>
      </c>
      <c r="F195" s="5">
        <v>0</v>
      </c>
      <c r="G195" s="5">
        <v>11628</v>
      </c>
      <c r="H195" s="5">
        <v>11700</v>
      </c>
    </row>
    <row r="196" spans="1:8" x14ac:dyDescent="0.25">
      <c r="A196" s="4">
        <v>6115</v>
      </c>
      <c r="B196" s="4">
        <v>5173</v>
      </c>
      <c r="C196" s="1" t="s">
        <v>253</v>
      </c>
      <c r="D196" s="5">
        <v>2000</v>
      </c>
      <c r="E196" s="5">
        <v>2000</v>
      </c>
      <c r="F196" s="5">
        <v>0</v>
      </c>
      <c r="G196" s="5">
        <v>0</v>
      </c>
      <c r="H196" s="5">
        <v>2000</v>
      </c>
    </row>
    <row r="197" spans="1:8" x14ac:dyDescent="0.25">
      <c r="A197" s="4">
        <v>6115</v>
      </c>
      <c r="B197" s="4">
        <v>5175</v>
      </c>
      <c r="C197" s="1" t="s">
        <v>254</v>
      </c>
      <c r="D197" s="5">
        <v>5000</v>
      </c>
      <c r="E197" s="5">
        <v>5000</v>
      </c>
      <c r="F197" s="5">
        <v>0</v>
      </c>
      <c r="G197" s="5">
        <v>4144</v>
      </c>
      <c r="H197" s="5">
        <v>5000</v>
      </c>
    </row>
    <row r="198" spans="1:8" x14ac:dyDescent="0.25">
      <c r="A198" s="6"/>
      <c r="B198" s="6"/>
      <c r="C198" s="6" t="s">
        <v>298</v>
      </c>
      <c r="D198" s="7">
        <f>SUM(D194:D197)</f>
        <v>60000</v>
      </c>
      <c r="E198" s="7">
        <f>SUM(E194:E197)</f>
        <v>65000</v>
      </c>
      <c r="F198" s="7">
        <f>SUM(F194:F197)</f>
        <v>0</v>
      </c>
      <c r="G198" s="7">
        <f>SUM(G194:G197)</f>
        <v>24513</v>
      </c>
      <c r="H198" s="7">
        <f>SUM(H194:H197)</f>
        <v>65000</v>
      </c>
    </row>
    <row r="199" spans="1:8" x14ac:dyDescent="0.25">
      <c r="A199" s="4">
        <v>6171</v>
      </c>
      <c r="B199" s="4">
        <v>5011</v>
      </c>
      <c r="C199" s="1" t="s">
        <v>255</v>
      </c>
      <c r="D199" s="5">
        <v>2750000</v>
      </c>
      <c r="E199" s="5">
        <v>2750000</v>
      </c>
      <c r="F199" s="5">
        <v>2371195</v>
      </c>
      <c r="G199" s="5">
        <v>2184030</v>
      </c>
      <c r="H199" s="5">
        <v>2750000</v>
      </c>
    </row>
    <row r="200" spans="1:8" x14ac:dyDescent="0.25">
      <c r="A200" s="4">
        <v>6171</v>
      </c>
      <c r="B200" s="4">
        <v>5021</v>
      </c>
      <c r="C200" s="1" t="s">
        <v>256</v>
      </c>
      <c r="D200" s="5">
        <v>50000</v>
      </c>
      <c r="E200" s="5">
        <v>50000</v>
      </c>
      <c r="F200" s="5">
        <v>199381</v>
      </c>
      <c r="G200" s="5">
        <v>26367</v>
      </c>
      <c r="H200" s="5">
        <v>50000</v>
      </c>
    </row>
    <row r="201" spans="1:8" x14ac:dyDescent="0.25">
      <c r="A201" s="4">
        <v>6171</v>
      </c>
      <c r="B201" s="4">
        <v>5031</v>
      </c>
      <c r="C201" s="1" t="s">
        <v>257</v>
      </c>
      <c r="D201" s="5">
        <v>700000</v>
      </c>
      <c r="E201" s="5">
        <v>700000</v>
      </c>
      <c r="F201" s="5">
        <v>591707</v>
      </c>
      <c r="G201" s="5">
        <v>514127</v>
      </c>
      <c r="H201" s="5">
        <v>700000</v>
      </c>
    </row>
    <row r="202" spans="1:8" x14ac:dyDescent="0.25">
      <c r="A202" s="4">
        <v>6171</v>
      </c>
      <c r="B202" s="4">
        <v>5032</v>
      </c>
      <c r="C202" s="1" t="s">
        <v>258</v>
      </c>
      <c r="D202" s="5">
        <v>260000</v>
      </c>
      <c r="E202" s="5">
        <v>260000</v>
      </c>
      <c r="F202" s="5">
        <v>214727</v>
      </c>
      <c r="G202" s="5">
        <v>186568</v>
      </c>
      <c r="H202" s="5">
        <v>260000</v>
      </c>
    </row>
    <row r="203" spans="1:8" x14ac:dyDescent="0.25">
      <c r="A203" s="4">
        <v>6171</v>
      </c>
      <c r="B203" s="4">
        <v>5038</v>
      </c>
      <c r="C203" s="1" t="s">
        <v>259</v>
      </c>
      <c r="D203" s="5">
        <v>25000</v>
      </c>
      <c r="E203" s="5">
        <v>25000</v>
      </c>
      <c r="F203" s="5">
        <v>20850</v>
      </c>
      <c r="G203" s="5">
        <v>22477</v>
      </c>
      <c r="H203" s="5">
        <v>25000</v>
      </c>
    </row>
    <row r="204" spans="1:8" x14ac:dyDescent="0.25">
      <c r="A204" s="4">
        <v>6171</v>
      </c>
      <c r="B204" s="4">
        <v>5132</v>
      </c>
      <c r="C204" s="1" t="s">
        <v>260</v>
      </c>
      <c r="D204" s="5">
        <v>7000</v>
      </c>
      <c r="E204" s="5">
        <v>7000</v>
      </c>
      <c r="F204" s="5">
        <v>6027</v>
      </c>
      <c r="G204" s="5">
        <v>2611</v>
      </c>
      <c r="H204" s="5">
        <v>7000</v>
      </c>
    </row>
    <row r="205" spans="1:8" x14ac:dyDescent="0.25">
      <c r="A205" s="4">
        <v>6171</v>
      </c>
      <c r="B205" s="4">
        <v>5136</v>
      </c>
      <c r="C205" s="1" t="s">
        <v>261</v>
      </c>
      <c r="D205" s="5">
        <v>4000</v>
      </c>
      <c r="E205" s="5">
        <v>4000</v>
      </c>
      <c r="F205" s="5">
        <v>2470</v>
      </c>
      <c r="G205" s="5">
        <v>3591</v>
      </c>
      <c r="H205" s="5">
        <v>4000</v>
      </c>
    </row>
    <row r="206" spans="1:8" x14ac:dyDescent="0.25">
      <c r="A206" s="4">
        <v>6171</v>
      </c>
      <c r="B206" s="4">
        <v>5137</v>
      </c>
      <c r="C206" s="1" t="s">
        <v>262</v>
      </c>
      <c r="D206" s="5">
        <v>100000</v>
      </c>
      <c r="E206" s="5">
        <v>100000</v>
      </c>
      <c r="F206" s="5">
        <v>26246</v>
      </c>
      <c r="G206" s="5">
        <v>46698.14</v>
      </c>
      <c r="H206" s="5">
        <v>100000</v>
      </c>
    </row>
    <row r="207" spans="1:8" x14ac:dyDescent="0.25">
      <c r="A207" s="4">
        <v>6171</v>
      </c>
      <c r="B207" s="4">
        <v>5139</v>
      </c>
      <c r="C207" s="1" t="s">
        <v>263</v>
      </c>
      <c r="D207" s="5">
        <v>80000</v>
      </c>
      <c r="E207" s="5">
        <v>80000</v>
      </c>
      <c r="F207" s="5">
        <v>39688.21</v>
      </c>
      <c r="G207" s="5">
        <v>63829.79</v>
      </c>
      <c r="H207" s="5">
        <v>80000</v>
      </c>
    </row>
    <row r="208" spans="1:8" x14ac:dyDescent="0.25">
      <c r="A208" s="4">
        <v>6171</v>
      </c>
      <c r="B208" s="4">
        <v>5153</v>
      </c>
      <c r="C208" s="1" t="s">
        <v>264</v>
      </c>
      <c r="D208" s="5">
        <v>260000</v>
      </c>
      <c r="E208" s="5">
        <v>260000</v>
      </c>
      <c r="F208" s="5">
        <v>182170.1</v>
      </c>
      <c r="G208" s="5">
        <v>62198</v>
      </c>
      <c r="H208" s="5">
        <v>260000</v>
      </c>
    </row>
    <row r="209" spans="1:8" x14ac:dyDescent="0.25">
      <c r="A209" s="4">
        <v>6171</v>
      </c>
      <c r="B209" s="4">
        <v>5154</v>
      </c>
      <c r="C209" s="1" t="s">
        <v>265</v>
      </c>
      <c r="D209" s="5">
        <v>300000</v>
      </c>
      <c r="E209" s="5">
        <v>300000</v>
      </c>
      <c r="F209" s="5">
        <v>130612</v>
      </c>
      <c r="G209" s="5">
        <v>131857</v>
      </c>
      <c r="H209" s="5">
        <v>300000</v>
      </c>
    </row>
    <row r="210" spans="1:8" x14ac:dyDescent="0.25">
      <c r="A210" s="4">
        <v>6171</v>
      </c>
      <c r="B210" s="4">
        <v>5156</v>
      </c>
      <c r="C210" s="1" t="s">
        <v>266</v>
      </c>
      <c r="D210" s="5">
        <v>12000</v>
      </c>
      <c r="E210" s="5">
        <v>12000</v>
      </c>
      <c r="F210" s="5">
        <v>6577.3</v>
      </c>
      <c r="G210" s="5">
        <v>1237</v>
      </c>
      <c r="H210" s="5">
        <v>12000</v>
      </c>
    </row>
    <row r="211" spans="1:8" x14ac:dyDescent="0.25">
      <c r="A211" s="4">
        <v>6171</v>
      </c>
      <c r="B211" s="4">
        <v>5161</v>
      </c>
      <c r="C211" s="1" t="s">
        <v>267</v>
      </c>
      <c r="D211" s="5">
        <v>15000</v>
      </c>
      <c r="E211" s="5">
        <v>15000</v>
      </c>
      <c r="F211" s="5">
        <v>7023</v>
      </c>
      <c r="G211" s="5">
        <v>4147</v>
      </c>
      <c r="H211" s="5">
        <v>15000</v>
      </c>
    </row>
    <row r="212" spans="1:8" x14ac:dyDescent="0.25">
      <c r="A212" s="4">
        <v>6171</v>
      </c>
      <c r="B212" s="4">
        <v>5162</v>
      </c>
      <c r="C212" s="1" t="s">
        <v>268</v>
      </c>
      <c r="D212" s="5">
        <v>60000</v>
      </c>
      <c r="E212" s="5">
        <v>60000</v>
      </c>
      <c r="F212" s="5">
        <v>49666.16</v>
      </c>
      <c r="G212" s="5">
        <v>42060.53</v>
      </c>
      <c r="H212" s="5">
        <v>60000</v>
      </c>
    </row>
    <row r="213" spans="1:8" x14ac:dyDescent="0.25">
      <c r="A213" s="4">
        <v>6171</v>
      </c>
      <c r="B213" s="4">
        <v>5163</v>
      </c>
      <c r="C213" s="1" t="s">
        <v>269</v>
      </c>
      <c r="D213" s="5">
        <v>250000</v>
      </c>
      <c r="E213" s="5">
        <v>250000</v>
      </c>
      <c r="F213" s="5">
        <v>224582</v>
      </c>
      <c r="G213" s="5">
        <v>240660</v>
      </c>
      <c r="H213" s="5">
        <v>250000</v>
      </c>
    </row>
    <row r="214" spans="1:8" x14ac:dyDescent="0.25">
      <c r="A214" s="4">
        <v>6171</v>
      </c>
      <c r="B214" s="4">
        <v>5166</v>
      </c>
      <c r="C214" s="1" t="s">
        <v>270</v>
      </c>
      <c r="D214" s="5">
        <v>346000</v>
      </c>
      <c r="E214" s="5">
        <v>346000</v>
      </c>
      <c r="F214" s="5">
        <v>341948</v>
      </c>
      <c r="G214" s="5">
        <v>212198.99</v>
      </c>
      <c r="H214" s="5">
        <v>346000</v>
      </c>
    </row>
    <row r="215" spans="1:8" x14ac:dyDescent="0.25">
      <c r="A215" s="4">
        <v>6171</v>
      </c>
      <c r="B215" s="4">
        <v>5167</v>
      </c>
      <c r="C215" s="1" t="s">
        <v>271</v>
      </c>
      <c r="D215" s="5">
        <v>32000</v>
      </c>
      <c r="E215" s="5">
        <v>32000</v>
      </c>
      <c r="F215" s="5">
        <v>12410</v>
      </c>
      <c r="G215" s="5">
        <v>31939</v>
      </c>
      <c r="H215" s="5">
        <v>32000</v>
      </c>
    </row>
    <row r="216" spans="1:8" x14ac:dyDescent="0.25">
      <c r="A216" s="4">
        <v>6171</v>
      </c>
      <c r="B216" s="4">
        <v>5168</v>
      </c>
      <c r="C216" s="1" t="s">
        <v>272</v>
      </c>
      <c r="D216" s="5">
        <v>350000</v>
      </c>
      <c r="E216" s="5">
        <v>410000</v>
      </c>
      <c r="F216" s="5">
        <v>403434.07</v>
      </c>
      <c r="G216" s="5">
        <v>363039.86</v>
      </c>
      <c r="H216" s="5">
        <v>410000</v>
      </c>
    </row>
    <row r="217" spans="1:8" x14ac:dyDescent="0.25">
      <c r="A217" s="4">
        <v>6171</v>
      </c>
      <c r="B217" s="4">
        <v>5169</v>
      </c>
      <c r="C217" s="1" t="s">
        <v>273</v>
      </c>
      <c r="D217" s="5">
        <v>300000</v>
      </c>
      <c r="E217" s="5">
        <v>240000</v>
      </c>
      <c r="F217" s="5">
        <v>247070.68</v>
      </c>
      <c r="G217" s="5">
        <v>139806.01</v>
      </c>
      <c r="H217" s="5">
        <v>240000</v>
      </c>
    </row>
    <row r="218" spans="1:8" x14ac:dyDescent="0.25">
      <c r="A218" s="4">
        <v>6171</v>
      </c>
      <c r="B218" s="4">
        <v>5171</v>
      </c>
      <c r="C218" s="1" t="s">
        <v>274</v>
      </c>
      <c r="D218" s="5">
        <v>60000</v>
      </c>
      <c r="E218" s="5">
        <v>60000</v>
      </c>
      <c r="F218" s="5">
        <v>29754.5</v>
      </c>
      <c r="G218" s="5">
        <v>50199</v>
      </c>
      <c r="H218" s="5">
        <v>60000</v>
      </c>
    </row>
    <row r="219" spans="1:8" x14ac:dyDescent="0.25">
      <c r="A219" s="4">
        <v>6171</v>
      </c>
      <c r="B219" s="4">
        <v>5172</v>
      </c>
      <c r="C219" s="1" t="s">
        <v>275</v>
      </c>
      <c r="D219" s="5">
        <v>45000</v>
      </c>
      <c r="E219" s="5">
        <v>45000</v>
      </c>
      <c r="F219" s="5">
        <v>4624.9799999999996</v>
      </c>
      <c r="G219" s="5">
        <v>34167.9</v>
      </c>
      <c r="H219" s="5">
        <v>45000</v>
      </c>
    </row>
    <row r="220" spans="1:8" x14ac:dyDescent="0.25">
      <c r="A220" s="4">
        <v>6171</v>
      </c>
      <c r="B220" s="4">
        <v>5173</v>
      </c>
      <c r="C220" s="1" t="s">
        <v>276</v>
      </c>
      <c r="D220" s="5">
        <v>40000</v>
      </c>
      <c r="E220" s="5">
        <v>40000</v>
      </c>
      <c r="F220" s="5">
        <v>275</v>
      </c>
      <c r="G220" s="5">
        <v>2367</v>
      </c>
      <c r="H220" s="5">
        <v>40000</v>
      </c>
    </row>
    <row r="221" spans="1:8" x14ac:dyDescent="0.25">
      <c r="A221" s="4">
        <v>6171</v>
      </c>
      <c r="B221" s="4">
        <v>5175</v>
      </c>
      <c r="C221" s="1" t="s">
        <v>277</v>
      </c>
      <c r="D221" s="5">
        <v>35000</v>
      </c>
      <c r="E221" s="5">
        <v>35000</v>
      </c>
      <c r="F221" s="5">
        <v>30113</v>
      </c>
      <c r="G221" s="5">
        <v>22397.67</v>
      </c>
      <c r="H221" s="5">
        <v>35000</v>
      </c>
    </row>
    <row r="222" spans="1:8" x14ac:dyDescent="0.25">
      <c r="A222" s="4">
        <v>6171</v>
      </c>
      <c r="B222" s="4">
        <v>5362</v>
      </c>
      <c r="C222" s="1" t="s">
        <v>278</v>
      </c>
      <c r="D222" s="5">
        <v>15000</v>
      </c>
      <c r="E222" s="5">
        <v>15000</v>
      </c>
      <c r="F222" s="5">
        <v>15000</v>
      </c>
      <c r="G222" s="5">
        <v>0</v>
      </c>
      <c r="H222" s="5">
        <v>15000</v>
      </c>
    </row>
    <row r="223" spans="1:8" x14ac:dyDescent="0.25">
      <c r="A223" s="4">
        <v>6171</v>
      </c>
      <c r="B223" s="4">
        <v>5499</v>
      </c>
      <c r="C223" s="1" t="s">
        <v>279</v>
      </c>
      <c r="D223" s="5">
        <v>110000</v>
      </c>
      <c r="E223" s="5">
        <v>110000</v>
      </c>
      <c r="F223" s="5">
        <v>96327</v>
      </c>
      <c r="G223" s="5">
        <v>76538</v>
      </c>
      <c r="H223" s="5">
        <v>110000</v>
      </c>
    </row>
    <row r="224" spans="1:8" x14ac:dyDescent="0.25">
      <c r="A224" s="4">
        <v>6171</v>
      </c>
      <c r="B224" s="4">
        <v>6119</v>
      </c>
      <c r="C224" s="1" t="s">
        <v>280</v>
      </c>
      <c r="D224" s="5">
        <v>74000</v>
      </c>
      <c r="E224" s="5">
        <v>74000</v>
      </c>
      <c r="F224" s="5">
        <v>73904.399999999994</v>
      </c>
      <c r="G224" s="5">
        <v>0</v>
      </c>
      <c r="H224" s="5">
        <v>74000</v>
      </c>
    </row>
    <row r="225" spans="1:9" x14ac:dyDescent="0.25">
      <c r="A225" s="4">
        <v>6171</v>
      </c>
      <c r="B225" s="4">
        <v>6121</v>
      </c>
      <c r="C225" s="1" t="s">
        <v>281</v>
      </c>
      <c r="D225" s="5">
        <v>100000</v>
      </c>
      <c r="E225" s="5">
        <v>54300</v>
      </c>
      <c r="F225" s="5">
        <v>0</v>
      </c>
      <c r="G225" s="5">
        <v>0</v>
      </c>
      <c r="H225" s="5">
        <v>700000</v>
      </c>
      <c r="I225" s="1" t="s">
        <v>307</v>
      </c>
    </row>
    <row r="226" spans="1:9" x14ac:dyDescent="0.25">
      <c r="A226" s="4">
        <v>6171</v>
      </c>
      <c r="B226" s="4">
        <v>6122</v>
      </c>
      <c r="C226" s="1" t="s">
        <v>282</v>
      </c>
      <c r="D226" s="5">
        <v>20000</v>
      </c>
      <c r="E226" s="5">
        <v>20000</v>
      </c>
      <c r="F226" s="5">
        <v>79226.73</v>
      </c>
      <c r="G226" s="5">
        <v>0</v>
      </c>
      <c r="H226" s="5">
        <v>20000</v>
      </c>
    </row>
    <row r="227" spans="1:9" x14ac:dyDescent="0.25">
      <c r="A227" s="6"/>
      <c r="B227" s="6"/>
      <c r="C227" s="6" t="s">
        <v>76</v>
      </c>
      <c r="D227" s="7">
        <f>SUM(D199:D226)</f>
        <v>6400000</v>
      </c>
      <c r="E227" s="7">
        <f>SUM(E199:E226)</f>
        <v>6354300</v>
      </c>
      <c r="F227" s="7">
        <f>SUM(F199:F226)</f>
        <v>5407010.1300000008</v>
      </c>
      <c r="G227" s="7">
        <f>SUM(G199:G226)</f>
        <v>4465111.8900000006</v>
      </c>
      <c r="H227" s="7">
        <f>SUM(H199:H226)</f>
        <v>7000000</v>
      </c>
    </row>
    <row r="228" spans="1:9" x14ac:dyDescent="0.25">
      <c r="A228" s="4">
        <v>6310</v>
      </c>
      <c r="B228" s="4">
        <v>5141</v>
      </c>
      <c r="C228" s="1" t="s">
        <v>283</v>
      </c>
      <c r="D228" s="5">
        <v>180000</v>
      </c>
      <c r="E228" s="5">
        <v>550000</v>
      </c>
      <c r="F228" s="5">
        <v>291048.21000000002</v>
      </c>
      <c r="G228" s="5">
        <v>475749.01</v>
      </c>
      <c r="H228" s="5">
        <v>0</v>
      </c>
    </row>
    <row r="229" spans="1:9" x14ac:dyDescent="0.25">
      <c r="A229" s="4">
        <v>6310</v>
      </c>
      <c r="B229" s="4">
        <v>5163</v>
      </c>
      <c r="C229" s="1" t="s">
        <v>284</v>
      </c>
      <c r="D229" s="5">
        <v>18000</v>
      </c>
      <c r="E229" s="5">
        <v>18000</v>
      </c>
      <c r="F229" s="5">
        <v>15769.93</v>
      </c>
      <c r="G229" s="5">
        <v>11950.29</v>
      </c>
      <c r="H229" s="5">
        <v>18000</v>
      </c>
    </row>
    <row r="230" spans="1:9" x14ac:dyDescent="0.25">
      <c r="A230" s="6"/>
      <c r="B230" s="6"/>
      <c r="C230" s="6" t="s">
        <v>78</v>
      </c>
      <c r="D230" s="7">
        <f>SUM(D228:D229)</f>
        <v>198000</v>
      </c>
      <c r="E230" s="7">
        <f>SUM(E228:E229)</f>
        <v>568000</v>
      </c>
      <c r="F230" s="7">
        <f>SUM(F228:F229)</f>
        <v>306818.14</v>
      </c>
      <c r="G230" s="7">
        <f>SUM(G228:G229)</f>
        <v>487699.3</v>
      </c>
      <c r="H230" s="7">
        <f>SUM(H228:H229)</f>
        <v>18000</v>
      </c>
    </row>
    <row r="231" spans="1:9" x14ac:dyDescent="0.25">
      <c r="A231" s="4">
        <v>6399</v>
      </c>
      <c r="B231" s="4">
        <v>5362</v>
      </c>
      <c r="C231" s="1" t="s">
        <v>285</v>
      </c>
      <c r="D231" s="5">
        <v>0</v>
      </c>
      <c r="E231" s="5">
        <v>-20000</v>
      </c>
      <c r="F231" s="5">
        <v>-74122.23</v>
      </c>
      <c r="G231" s="5">
        <v>-17527.23</v>
      </c>
      <c r="H231" s="5">
        <v>0</v>
      </c>
    </row>
    <row r="232" spans="1:9" x14ac:dyDescent="0.25">
      <c r="A232" s="6"/>
      <c r="B232" s="6"/>
      <c r="C232" s="6" t="s">
        <v>286</v>
      </c>
      <c r="D232" s="7">
        <f>SUM(D231:D231)</f>
        <v>0</v>
      </c>
      <c r="E232" s="7">
        <f>SUM(E231:E231)</f>
        <v>-20000</v>
      </c>
      <c r="F232" s="7">
        <f>SUM(F231:F231)</f>
        <v>-74122.23</v>
      </c>
      <c r="G232" s="7">
        <f>SUM(G231:G231)</f>
        <v>-17527.23</v>
      </c>
      <c r="H232" s="7">
        <f>SUM(H231:H231)</f>
        <v>0</v>
      </c>
    </row>
    <row r="233" spans="1:9" x14ac:dyDescent="0.25">
      <c r="A233" s="4">
        <v>6409</v>
      </c>
      <c r="B233" s="4">
        <v>5179</v>
      </c>
      <c r="C233" s="1" t="s">
        <v>287</v>
      </c>
      <c r="D233" s="5">
        <v>0</v>
      </c>
      <c r="E233" s="5">
        <v>44210</v>
      </c>
      <c r="F233" s="5">
        <v>37536</v>
      </c>
      <c r="G233" s="5">
        <v>44207.65</v>
      </c>
      <c r="H233" s="5">
        <v>0</v>
      </c>
    </row>
    <row r="234" spans="1:9" x14ac:dyDescent="0.25">
      <c r="A234" s="4">
        <v>6409</v>
      </c>
      <c r="B234" s="4">
        <v>5329</v>
      </c>
      <c r="C234" s="1" t="s">
        <v>288</v>
      </c>
      <c r="D234" s="5">
        <v>40000</v>
      </c>
      <c r="E234" s="5">
        <v>20790</v>
      </c>
      <c r="F234" s="5">
        <v>24489.1</v>
      </c>
      <c r="G234" s="5">
        <v>18525</v>
      </c>
      <c r="H234" s="5">
        <v>40000</v>
      </c>
    </row>
    <row r="235" spans="1:9" x14ac:dyDescent="0.25">
      <c r="A235" s="4">
        <v>6409</v>
      </c>
      <c r="B235" s="4">
        <v>5363</v>
      </c>
      <c r="C235" s="1" t="s">
        <v>289</v>
      </c>
      <c r="D235" s="5">
        <v>0</v>
      </c>
      <c r="E235" s="5">
        <v>5000</v>
      </c>
      <c r="F235" s="5">
        <v>0</v>
      </c>
      <c r="G235" s="5">
        <v>5000</v>
      </c>
      <c r="H235" s="5">
        <v>0</v>
      </c>
    </row>
    <row r="236" spans="1:9" x14ac:dyDescent="0.25">
      <c r="A236" s="6"/>
      <c r="B236" s="6"/>
      <c r="C236" s="6" t="s">
        <v>290</v>
      </c>
      <c r="D236" s="7">
        <f>SUM(D233:D235)</f>
        <v>40000</v>
      </c>
      <c r="E236" s="7">
        <f>SUM(E233:E235)</f>
        <v>70000</v>
      </c>
      <c r="F236" s="7">
        <f>SUM(F233:F235)</f>
        <v>62025.1</v>
      </c>
      <c r="G236" s="7">
        <f>SUM(G233:G235)</f>
        <v>67732.649999999994</v>
      </c>
      <c r="H236" s="7">
        <f>SUM(H233:H235)</f>
        <v>40000</v>
      </c>
    </row>
    <row r="238" spans="1:9" x14ac:dyDescent="0.25">
      <c r="A238" s="6"/>
      <c r="B238" s="6"/>
      <c r="C238" s="6" t="s">
        <v>79</v>
      </c>
      <c r="D238" s="7">
        <f>D4+D8+D10+D16+D19+D21+D26+D31+D35+D41+D46+D63+D73+D76+D78+D80+D83+D89+D91+D97+D99+D112+D117+D123+D125+D139+D141+D144+D148+D163+D165+D167+D170+D184+D193+D198+D227+D230+D232+D236</f>
        <v>41092880</v>
      </c>
      <c r="E238" s="7">
        <f>E4+E8+E10+E16+E19+E21+E26+E31+E35+E41+E46+E63+E73+E76+E78+E80+E83+E89+E91+E97+E99+E112+E117+E123+E125+E139+E141+E144+E148+E163+E165+E167+E170+E184+E193+E198+E227+E230+E232+E236</f>
        <v>43374478.689999998</v>
      </c>
      <c r="F238" s="7">
        <f>F4+F8+F10+F16+F19+F21+F26+F31+F35+F41+F46+F63+F73+F76+F78+F80+F83+F89+F91+F97+F99+F112+F117+F123+F125+F139+F141+F144+F148+F163+F165+F167+F170+F184+F193+F198+F227+F230+F232+F236</f>
        <v>67681415.959999979</v>
      </c>
      <c r="G238" s="7">
        <f>G4+G8+G10+G16+G19+G21+G26+G31+G35+G41+G46+G63+G73+G76+G78+G80+G83+G89+G91+G97+G99+G112+G117+G123+G125+G139+G141+G144+G148+G163+G165+G167+G170+G184+G193+G198+G227+G230+G232+G236</f>
        <v>32210329.07</v>
      </c>
      <c r="H238" s="7">
        <f>H4+H8+H10+H16+H19+H21+H26+H31+H35+H41+H46+H63+H73+H76+H78+H80+H83+H89+H91+H97+H99+H112+H117+H123+H125+H139+H141+H144+H148+H163+H165+H167+H170+H184+H193+H198+H227+H230+H232+H236+H48</f>
        <v>53580435.049999997</v>
      </c>
    </row>
  </sheetData>
  <pageMargins left="0.19685039370078738" right="0.19685039370078738" top="0.39370078740157477" bottom="0.59055118110236215" header="0.39370078740157477" footer="0.19685039370078738"/>
  <pageSetup paperSize="9" scale="73" fitToHeight="0" orientation="landscape" r:id="rId1"/>
  <headerFooter>
    <oddHeader>&amp;R&amp;11&amp;"Calibri"&amp;IDatum poslední úpravy návrhu 12.11.2025</oddHeader>
    <oddFooter>&amp;L&amp;11&amp;"Calibri"&amp;ISumář za paragrafy + položky - rozpočet k datu 12.11.2025 - skutečnost do období 10/2025&amp;R&amp;11&amp;"Calibri"&amp;IStránka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AD29-DCA4-4A30-890E-64EAFEE0FA8F}">
  <sheetPr>
    <pageSetUpPr fitToPage="1"/>
  </sheetPr>
  <dimension ref="A1:H7"/>
  <sheetViews>
    <sheetView zoomScale="111" workbookViewId="0">
      <pane ySplit="2" topLeftCell="A3" activePane="bottomLeft" state="frozen"/>
      <selection pane="bottomLeft" activeCell="C23" sqref="C23"/>
    </sheetView>
  </sheetViews>
  <sheetFormatPr defaultColWidth="9.140625" defaultRowHeight="13.5" x14ac:dyDescent="0.25"/>
  <cols>
    <col min="1" max="2" width="5.7109375" style="1" customWidth="1"/>
    <col min="3" max="3" width="60.71093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2" t="s">
        <v>291</v>
      </c>
    </row>
    <row r="2" spans="1:8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5">
      <c r="A3" s="4">
        <v>0</v>
      </c>
      <c r="B3" s="4">
        <v>8115</v>
      </c>
      <c r="C3" s="1" t="s">
        <v>292</v>
      </c>
      <c r="D3" s="5">
        <v>-47186.28</v>
      </c>
      <c r="E3" s="5">
        <v>-845886.28</v>
      </c>
      <c r="F3" s="5">
        <v>0</v>
      </c>
      <c r="G3" s="5">
        <v>0</v>
      </c>
      <c r="H3" s="5">
        <f>Příjmy!H74-Výdaje!H238</f>
        <v>-3493012.049999997</v>
      </c>
    </row>
    <row r="4" spans="1:8" x14ac:dyDescent="0.25">
      <c r="A4" s="4">
        <v>0</v>
      </c>
      <c r="B4" s="4">
        <v>8124</v>
      </c>
      <c r="C4" s="1" t="s">
        <v>293</v>
      </c>
      <c r="D4" s="5">
        <v>-16709486.970000001</v>
      </c>
      <c r="E4" s="5">
        <v>-16709486.970000001</v>
      </c>
      <c r="F4" s="5">
        <v>-754718</v>
      </c>
      <c r="G4" s="5">
        <v>-15954768.970000001</v>
      </c>
      <c r="H4" s="5">
        <v>0</v>
      </c>
    </row>
    <row r="5" spans="1:8" x14ac:dyDescent="0.25">
      <c r="A5" s="6"/>
      <c r="B5" s="6"/>
      <c r="C5" s="6" t="s">
        <v>30</v>
      </c>
      <c r="D5" s="7">
        <f>SUM(D3:D4)</f>
        <v>-16756673.25</v>
      </c>
      <c r="E5" s="7">
        <f>SUM(E3:E4)</f>
        <v>-17555373.25</v>
      </c>
      <c r="F5" s="7">
        <f>SUM(F3:F4)</f>
        <v>-754718</v>
      </c>
      <c r="G5" s="7">
        <f>SUM(G3:G4)</f>
        <v>-15954768.970000001</v>
      </c>
      <c r="H5" s="7">
        <f>SUM(H3:H4)</f>
        <v>-3493012.049999997</v>
      </c>
    </row>
    <row r="7" spans="1:8" x14ac:dyDescent="0.25">
      <c r="A7" s="6"/>
      <c r="B7" s="6"/>
      <c r="C7" s="6" t="s">
        <v>79</v>
      </c>
      <c r="D7" s="7">
        <f>D5</f>
        <v>-16756673.25</v>
      </c>
      <c r="E7" s="7">
        <f>E5</f>
        <v>-17555373.25</v>
      </c>
      <c r="F7" s="7">
        <f>F5</f>
        <v>-754718</v>
      </c>
      <c r="G7" s="7">
        <f>G5</f>
        <v>-15954768.970000001</v>
      </c>
      <c r="H7" s="7">
        <f>H5</f>
        <v>-3493012.049999997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r:id="rId1"/>
  <headerFooter>
    <oddHeader>&amp;R&amp;11&amp;"Calibri"&amp;IDatum poslední úpravy návrhu 12.11.2025</oddHeader>
    <oddFooter>&amp;L&amp;11&amp;"Calibri"&amp;ISumář za paragrafy + položky - rozpočet k datu 12.11.2025 - skutečnost do období 10/2025&amp;R&amp;11&amp;"Calibri"&amp;IStránka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Příjmy</vt:lpstr>
      <vt:lpstr>Výdaje</vt:lpstr>
      <vt:lpstr>Financování</vt:lpstr>
      <vt:lpstr>Financování!Názvy_tisku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Marková</dc:creator>
  <cp:lastModifiedBy>Tomáš Jurajda</cp:lastModifiedBy>
  <dcterms:created xsi:type="dcterms:W3CDTF">2025-11-12T13:01:47Z</dcterms:created>
  <dcterms:modified xsi:type="dcterms:W3CDTF">2025-11-23T17:45:37Z</dcterms:modified>
</cp:coreProperties>
</file>